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20" yWindow="-120" windowWidth="24240" windowHeight="13140"/>
  </bookViews>
  <sheets>
    <sheet name="доходы" sheetId="1" r:id="rId1"/>
  </sheets>
  <definedNames>
    <definedName name="_xlnm.Print_Area" localSheetId="0">доходы!$A$1:$G$56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43" i="1" l="1"/>
  <c r="E43" i="1"/>
  <c r="C43" i="1" l="1"/>
  <c r="G46" i="1" l="1"/>
  <c r="C37" i="1" l="1"/>
  <c r="C11" i="1" l="1"/>
  <c r="C36" i="1"/>
  <c r="C34" i="1" s="1"/>
  <c r="C27" i="1"/>
  <c r="C25" i="1"/>
  <c r="C23" i="1"/>
  <c r="C19" i="1"/>
  <c r="C9" i="1"/>
  <c r="C7" i="1"/>
  <c r="C33" i="1" l="1"/>
  <c r="C18" i="1"/>
  <c r="G51" i="1"/>
  <c r="D43" i="1"/>
  <c r="D7" i="1"/>
  <c r="D9" i="1"/>
  <c r="D11" i="1"/>
  <c r="D19" i="1"/>
  <c r="D23" i="1"/>
  <c r="D25" i="1"/>
  <c r="D27" i="1"/>
  <c r="D37" i="1"/>
  <c r="E19" i="1"/>
  <c r="E7" i="1"/>
  <c r="G8" i="1"/>
  <c r="G10" i="1"/>
  <c r="G12" i="1"/>
  <c r="G13" i="1"/>
  <c r="G14" i="1"/>
  <c r="G15" i="1"/>
  <c r="G16" i="1"/>
  <c r="G17" i="1"/>
  <c r="G20" i="1"/>
  <c r="G21" i="1"/>
  <c r="G22" i="1"/>
  <c r="G24" i="1"/>
  <c r="G26" i="1"/>
  <c r="G28" i="1"/>
  <c r="G29" i="1"/>
  <c r="G30" i="1"/>
  <c r="G31" i="1"/>
  <c r="G32" i="1"/>
  <c r="G35" i="1"/>
  <c r="G38" i="1"/>
  <c r="G39" i="1"/>
  <c r="G40" i="1"/>
  <c r="G41" i="1"/>
  <c r="G42" i="1"/>
  <c r="G44" i="1"/>
  <c r="G47" i="1"/>
  <c r="G48" i="1"/>
  <c r="G49" i="1"/>
  <c r="G50" i="1"/>
  <c r="G52" i="1"/>
  <c r="G53" i="1"/>
  <c r="G54" i="1"/>
  <c r="G55" i="1"/>
  <c r="C6" i="1" l="1"/>
  <c r="C56" i="1" s="1"/>
  <c r="D36" i="1"/>
  <c r="D33" i="1"/>
  <c r="D18" i="1"/>
  <c r="D34" i="1" l="1"/>
  <c r="D6" i="1"/>
  <c r="D56" i="1" l="1"/>
  <c r="F37" i="1"/>
  <c r="E37" i="1"/>
  <c r="E36" i="1" s="1"/>
  <c r="E34" i="1" s="1"/>
  <c r="F19" i="1"/>
  <c r="G19" i="1" s="1"/>
  <c r="F27" i="1"/>
  <c r="G27" i="1" s="1"/>
  <c r="G37" i="1" l="1"/>
  <c r="F36" i="1"/>
  <c r="F34" i="1" s="1"/>
  <c r="G43" i="1"/>
  <c r="F11" i="1"/>
  <c r="G11" i="1" s="1"/>
  <c r="E11" i="1"/>
  <c r="E18" i="1" s="1"/>
  <c r="F23" i="1" l="1"/>
  <c r="G23" i="1" s="1"/>
  <c r="E27" i="1" l="1"/>
  <c r="F25" i="1"/>
  <c r="E25" i="1"/>
  <c r="E23" i="1"/>
  <c r="F9" i="1"/>
  <c r="G9" i="1" s="1"/>
  <c r="E9" i="1"/>
  <c r="F7" i="1"/>
  <c r="G7" i="1" s="1"/>
  <c r="G34" i="1" l="1"/>
  <c r="G36" i="1"/>
  <c r="F33" i="1"/>
  <c r="G33" i="1" s="1"/>
  <c r="G25" i="1"/>
  <c r="E33" i="1"/>
  <c r="F18" i="1"/>
  <c r="F6" i="1" l="1"/>
  <c r="G6" i="1" s="1"/>
  <c r="G18" i="1"/>
  <c r="E6" i="1"/>
  <c r="E56" i="1" s="1"/>
  <c r="F56" i="1" l="1"/>
  <c r="G56" i="1" s="1"/>
</calcChain>
</file>

<file path=xl/sharedStrings.xml><?xml version="1.0" encoding="utf-8"?>
<sst xmlns="http://schemas.openxmlformats.org/spreadsheetml/2006/main" count="119" uniqueCount="114">
  <si>
    <t>тыс.руб.</t>
  </si>
  <si>
    <t>Код бюджетной классификации</t>
  </si>
  <si>
    <t>Наименование дохода</t>
  </si>
  <si>
    <t xml:space="preserve">% выпол. </t>
  </si>
  <si>
    <t>1 00 00000 00 0000 000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</si>
  <si>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</si>
  <si>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</si>
  <si>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</si>
  <si>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</si>
  <si>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</si>
  <si>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1 03 00000 00 0000 000</t>
  </si>
  <si>
    <t>Налоги на товары (работы,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</si>
  <si>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</si>
  <si>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</si>
  <si>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>1 05 00000 00 0000 000</t>
  </si>
  <si>
    <t>Налоги на совокупный доход</t>
  </si>
  <si>
    <t>1 05 01000 00 0000 110</t>
  </si>
  <si>
    <t>Налог, взимаемый в связи с применением упрощенной системы налогообложения</t>
  </si>
  <si>
    <t>1 05 02000 02 0000 110</t>
  </si>
  <si>
    <t>Единый налог на вмененный доход для отдельных видов деятельности</t>
  </si>
  <si>
    <t>1 05 03000 01 0000 110</t>
  </si>
  <si>
    <t>Единый сельскохозяйственный налог</t>
  </si>
  <si>
    <t>1 05 04000 02 0000 110</t>
  </si>
  <si>
    <t>Налог, взимаемый в связи с применением патентной системы налогообложения</t>
  </si>
  <si>
    <t>1 08 00000 00 0000 000</t>
  </si>
  <si>
    <t>Государственная пошлина</t>
  </si>
  <si>
    <t>1 09 00000 00 0000 000</t>
  </si>
  <si>
    <t>Задолженность и перерасчеты по отмененным налогам, сборам и иным обязательным платежам</t>
  </si>
  <si>
    <t>ИТОГО НАЛОГОВЫХ ДОХОДОВ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</si>
  <si>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</si>
  <si>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</si>
  <si>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</si>
  <si>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</si>
  <si>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1 11 05075 05 0000 120</t>
  </si>
  <si>
    <t>в т.ч. доходы от сдачи в аренду имущества, составляющего казну муниципальных районов (за исключением земельных участков)</t>
  </si>
  <si>
    <t>1 11 07000 00 0000 120</t>
  </si>
  <si>
    <t>Платежи от государственных и муниципальных унитарных предприятий</t>
  </si>
  <si>
    <t>1 12 00000 00 0000 000</t>
  </si>
  <si>
    <t>Платежи при пользовании природными ресурсами</t>
  </si>
  <si>
    <t xml:space="preserve">1 12 01000 01 0000 120 </t>
  </si>
  <si>
    <t>Плата за негативное воздействие на окружающую среду</t>
  </si>
  <si>
    <t>1 13 00000 00 0000 000</t>
  </si>
  <si>
    <t xml:space="preserve">Доходы от оказания платных услуг и компенсации затрат государства </t>
  </si>
  <si>
    <t>1 13 20000 00 0000 130</t>
  </si>
  <si>
    <t>Доходы от компенсации затрат государства</t>
  </si>
  <si>
    <t>1 14 00000 00 0000 000</t>
  </si>
  <si>
    <t>Доходы от продажи материальных и нематериальных активов</t>
  </si>
  <si>
    <t xml:space="preserve">1 14 01000 00 0000 410  </t>
  </si>
  <si>
    <t>Доходы от продажи квартир</t>
  </si>
  <si>
    <t>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</si>
  <si>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</si>
  <si>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1 14 06000 00 0000 430</t>
  </si>
  <si>
    <t>Доходы от продажи земельных участков, находящихся в государственной и муниципальной собственности</t>
  </si>
  <si>
    <t>1 16 00000 00 0000 000</t>
  </si>
  <si>
    <t>Штрафы, санкции, возмещение ущерба</t>
  </si>
  <si>
    <t>1 17 00000 00 0000 000</t>
  </si>
  <si>
    <t>Прочие неналоговые доходы (невыясненные поступления)</t>
  </si>
  <si>
    <t>ИТОГО НЕНАЛОГОВЫХ ДОХОДОВ</t>
  </si>
  <si>
    <t>2 00 00000 00 0000 000</t>
  </si>
  <si>
    <t>БЕЗВОЗМЕЗДНЫЕ ПОСТУПЛЕНИЯ</t>
  </si>
  <si>
    <t>2 01 00000 00 0000 000</t>
  </si>
  <si>
    <t>Безвозмездные поступления от нерезидентов</t>
  </si>
  <si>
    <t>2 02 00000 00 0000 000</t>
  </si>
  <si>
    <t>Безвозмездные поступления от других бюджетов бюджетной системы Российской Федерации</t>
  </si>
  <si>
    <t>2 02 10000 00 0000 150</t>
  </si>
  <si>
    <t>Дотации бюджетам бюджетной системы РФ</t>
  </si>
  <si>
    <t>2 02 15001 00 0000 150</t>
  </si>
  <si>
    <t>Дотации на выравнивание бюджетной обеспеченности из бюджета субъекта Российской Федерации</t>
  </si>
  <si>
    <t>2 02 15002 00 0000 150</t>
  </si>
  <si>
    <t>Дотации на поддержку мер по обеспечению сбалансированности бюджетов</t>
  </si>
  <si>
    <t>2 02 20000 00 0000 150</t>
  </si>
  <si>
    <t>Субсидии бюджетам бюджетной системы Российской Федерации (межбюдж. субсидии)</t>
  </si>
  <si>
    <t>2 02 30000 00 0000 150</t>
  </si>
  <si>
    <t>Субвенции бюджетам бюджетной системы Российской Федерации</t>
  </si>
  <si>
    <t>2 02 40000 00 0000 150</t>
  </si>
  <si>
    <t>Иные межбюджетные трансферты</t>
  </si>
  <si>
    <t>2 02 40014 00 0000 150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</si>
  <si>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</si>
  <si>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2 02 45303 00 0000 150</t>
  </si>
  <si>
    <t>Межбюджетные трансферты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</si>
  <si>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2 02 45393 00 0000 150</t>
  </si>
  <si>
    <t>Межбюджетные трансферты, передаваемые бюджетам на финансовое обеспечение дорожной деятельности в рамках реализации национального проекта «Безопасные и качественные автомобильные дороги»</t>
  </si>
  <si>
    <t>2 02 49999 00 0000 150</t>
  </si>
  <si>
    <t>Прочие межбюджетные трансферты, передаваемые бюджетам</t>
  </si>
  <si>
    <t>2 07 05030 05 0000 150</t>
  </si>
  <si>
    <t>Прочие безвозмездные поступления в бюджеты муниципальных районов</t>
  </si>
  <si>
    <t>ВСЕГО</t>
  </si>
  <si>
    <t>2 19 25555 05 0000 100</t>
  </si>
  <si>
    <t>Возврат остатков субсидий на поддержку государственных программ субъектов Российской Федерации и муниципальных программ формирования современной городской среды из бюджетов муниципальных районов</t>
  </si>
  <si>
    <t xml:space="preserve">      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</si>
  <si>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00021945454050000000</t>
  </si>
  <si>
    <t>00021960010050000000</t>
  </si>
  <si>
    <t>2 02 45424 00 0000 150</t>
  </si>
  <si>
    <t>Межбюджетные трансферты, передаваемые бюджетам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</si>
  <si>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2 02 49001 05 0000 150</t>
  </si>
  <si>
    <t>Межбюджетные трансферты, передаваемые бюджетам муниципальных районов, за счет средств резервного фонда Правительства Российской Федерации</t>
  </si>
  <si>
    <t>2 02 16549 05 0000 150</t>
  </si>
  <si>
    <t>примечание</t>
  </si>
  <si>
    <t>7=6/4</t>
  </si>
  <si>
    <t>В связи с увеличением количества совершенных прочих юридически значимых действий</t>
  </si>
  <si>
    <t>Увеличение количества договоров по аренде имущества</t>
  </si>
  <si>
    <t>Поступления, носящие разовый характер</t>
  </si>
  <si>
    <t>Поступления носят разовый характер</t>
  </si>
  <si>
    <t>Дополнительное поступление целевых средств из областного бюджета для решения вопросов местного значения</t>
  </si>
  <si>
    <t>Факт за 2023 год</t>
  </si>
  <si>
    <t xml:space="preserve"> Дотации (гранты) бюджетам муниципальных районов за достижение показателей деятельности органов местного самоуправления</t>
  </si>
  <si>
    <t>2 02 45179 05 0000 100</t>
  </si>
  <si>
    <t xml:space="preserve">       Межбюджетные трансферты, передаваемые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</si>
  <si>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Сведения о фактических поступлениях доходов по видам доходов</t>
  </si>
  <si>
    <t>Первоначальный годовой план за 2024 год</t>
  </si>
  <si>
    <t>уточненный годовой план за 2024 год</t>
  </si>
  <si>
    <t>Факт за 2024 год</t>
  </si>
  <si>
    <t>2 02 45050 05 0000 100</t>
  </si>
  <si>
    <t>Межбюджетные трансферты, передаваемые бюджетам муниципальных районов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</si>
</sst>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color rgb="FF000000"/>
      <name val="Arial Cyr"/>
    </font>
    <font>
      <b/>
      <sz val="10"/>
      <color rgb="FF000000"/>
      <name val="Arial Cyr"/>
      <charset val="204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1" fontId="11" fillId="0" borderId="2">
      <alignment horizontal="center" vertical="top" shrinkToFit="1"/>
    </xf>
    <xf numFmtId="0" fontId="11" fillId="0" borderId="2">
      <alignment horizontal="left" vertical="top" wrapText="1"/>
    </xf>
  </cellStyleXfs>
  <cellXfs count="63">
    <xf numFmtId="0" fontId="0" fillId="0" borderId="0" xfId="0"/>
    <xf numFmtId="0" fontId="1" fillId="0" borderId="0" xfId="0" applyFont="1"/>
    <xf numFmtId="0" fontId="5" fillId="0" borderId="1" xfId="0" applyFont="1" applyBorder="1" applyAlignment="1">
      <alignment horizontal="left" vertical="top" wrapText="1"/>
    </xf>
    <xf numFmtId="0" fontId="1" fillId="0" borderId="0" xfId="0" applyFont="1" applyAlignment="1">
      <alignment horizontal="center" vertical="top"/>
    </xf>
    <xf numFmtId="49" fontId="1" fillId="0" borderId="0" xfId="0" applyNumberFormat="1" applyFont="1" applyAlignment="1">
      <alignment horizontal="center" vertical="top"/>
    </xf>
    <xf numFmtId="0" fontId="3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49" fontId="1" fillId="0" borderId="0" xfId="0" applyNumberFormat="1" applyFont="1" applyAlignment="1">
      <alignment horizontal="left" vertical="top"/>
    </xf>
    <xf numFmtId="0" fontId="5" fillId="0" borderId="3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left" vertical="top" wrapText="1"/>
    </xf>
    <xf numFmtId="0" fontId="6" fillId="0" borderId="5" xfId="0" applyFont="1" applyBorder="1" applyAlignment="1">
      <alignment horizontal="center" vertical="top" wrapText="1"/>
    </xf>
    <xf numFmtId="0" fontId="7" fillId="0" borderId="5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1" fontId="12" fillId="0" borderId="6" xfId="1" applyFont="1" applyBorder="1">
      <alignment horizontal="center" vertical="top" shrinkToFit="1"/>
    </xf>
    <xf numFmtId="0" fontId="12" fillId="0" borderId="2" xfId="2" applyFont="1">
      <alignment horizontal="left" vertical="top" wrapText="1"/>
    </xf>
    <xf numFmtId="0" fontId="5" fillId="0" borderId="7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left" vertical="top" wrapText="1"/>
    </xf>
    <xf numFmtId="0" fontId="14" fillId="0" borderId="0" xfId="0" applyFont="1"/>
    <xf numFmtId="0" fontId="14" fillId="0" borderId="0" xfId="0" applyFont="1" applyAlignment="1">
      <alignment vertical="center"/>
    </xf>
    <xf numFmtId="0" fontId="13" fillId="0" borderId="1" xfId="0" applyFont="1" applyBorder="1" applyAlignment="1">
      <alignment horizontal="center" wrapText="1"/>
    </xf>
    <xf numFmtId="0" fontId="1" fillId="0" borderId="1" xfId="0" applyFont="1" applyBorder="1"/>
    <xf numFmtId="164" fontId="1" fillId="0" borderId="1" xfId="0" applyNumberFormat="1" applyFont="1" applyBorder="1"/>
    <xf numFmtId="0" fontId="6" fillId="0" borderId="1" xfId="0" applyFont="1" applyBorder="1" applyAlignment="1">
      <alignment vertical="top"/>
    </xf>
    <xf numFmtId="0" fontId="13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center"/>
    </xf>
    <xf numFmtId="0" fontId="5" fillId="0" borderId="11" xfId="0" applyFont="1" applyBorder="1" applyAlignment="1">
      <alignment vertical="center" wrapText="1"/>
    </xf>
    <xf numFmtId="0" fontId="5" fillId="0" borderId="12" xfId="0" applyFont="1" applyBorder="1" applyAlignment="1">
      <alignment vertical="center" wrapText="1"/>
    </xf>
    <xf numFmtId="0" fontId="13" fillId="0" borderId="1" xfId="0" applyFont="1" applyBorder="1" applyAlignment="1">
      <alignment vertical="center" wrapText="1"/>
    </xf>
    <xf numFmtId="0" fontId="7" fillId="0" borderId="9" xfId="0" applyFont="1" applyBorder="1" applyAlignment="1">
      <alignment horizontal="center" vertical="top" wrapText="1"/>
    </xf>
    <xf numFmtId="0" fontId="7" fillId="0" borderId="13" xfId="0" applyFont="1" applyBorder="1" applyAlignment="1">
      <alignment horizontal="right" vertical="center" wrapText="1"/>
    </xf>
    <xf numFmtId="49" fontId="1" fillId="0" borderId="5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vertical="top" wrapText="1"/>
    </xf>
    <xf numFmtId="165" fontId="3" fillId="0" borderId="0" xfId="0" applyNumberFormat="1" applyFont="1" applyAlignment="1">
      <alignment horizontal="center"/>
    </xf>
    <xf numFmtId="165" fontId="3" fillId="0" borderId="1" xfId="0" applyNumberFormat="1" applyFont="1" applyBorder="1" applyAlignment="1">
      <alignment horizontal="center" wrapText="1"/>
    </xf>
    <xf numFmtId="165" fontId="3" fillId="0" borderId="1" xfId="0" applyNumberFormat="1" applyFont="1" applyBorder="1" applyAlignment="1">
      <alignment horizontal="center"/>
    </xf>
    <xf numFmtId="165" fontId="5" fillId="0" borderId="0" xfId="0" applyNumberFormat="1" applyFont="1" applyAlignment="1">
      <alignment horizontal="center"/>
    </xf>
    <xf numFmtId="165" fontId="5" fillId="0" borderId="1" xfId="0" applyNumberFormat="1" applyFont="1" applyBorder="1" applyAlignment="1">
      <alignment horizontal="center" wrapText="1"/>
    </xf>
    <xf numFmtId="165" fontId="15" fillId="0" borderId="1" xfId="0" applyNumberFormat="1" applyFont="1" applyBorder="1" applyAlignment="1">
      <alignment horizontal="center" wrapText="1"/>
    </xf>
    <xf numFmtId="165" fontId="8" fillId="0" borderId="14" xfId="0" applyNumberFormat="1" applyFont="1" applyBorder="1" applyAlignment="1">
      <alignment horizontal="center" wrapText="1"/>
    </xf>
    <xf numFmtId="165" fontId="8" fillId="0" borderId="1" xfId="0" applyNumberFormat="1" applyFont="1" applyBorder="1" applyAlignment="1">
      <alignment horizontal="center" wrapText="1"/>
    </xf>
    <xf numFmtId="165" fontId="3" fillId="0" borderId="14" xfId="0" applyNumberFormat="1" applyFont="1" applyBorder="1" applyAlignment="1">
      <alignment horizontal="center" wrapText="1"/>
    </xf>
    <xf numFmtId="165" fontId="5" fillId="0" borderId="1" xfId="0" applyNumberFormat="1" applyFont="1" applyBorder="1" applyAlignment="1">
      <alignment horizontal="center"/>
    </xf>
    <xf numFmtId="0" fontId="3" fillId="0" borderId="10" xfId="0" applyFont="1" applyBorder="1" applyAlignment="1">
      <alignment horizontal="left" vertical="top" wrapText="1"/>
    </xf>
    <xf numFmtId="165" fontId="3" fillId="0" borderId="15" xfId="0" applyNumberFormat="1" applyFont="1" applyBorder="1" applyAlignment="1">
      <alignment horizontal="center"/>
    </xf>
    <xf numFmtId="165" fontId="16" fillId="0" borderId="1" xfId="0" applyNumberFormat="1" applyFont="1" applyBorder="1" applyAlignment="1">
      <alignment horizontal="center" wrapText="1"/>
    </xf>
    <xf numFmtId="165" fontId="5" fillId="0" borderId="14" xfId="0" applyNumberFormat="1" applyFont="1" applyBorder="1" applyAlignment="1">
      <alignment horizontal="center" wrapText="1"/>
    </xf>
    <xf numFmtId="165" fontId="4" fillId="0" borderId="1" xfId="0" applyNumberFormat="1" applyFont="1" applyBorder="1" applyAlignment="1">
      <alignment horizontal="center" wrapText="1"/>
    </xf>
    <xf numFmtId="165" fontId="9" fillId="0" borderId="14" xfId="0" applyNumberFormat="1" applyFont="1" applyBorder="1" applyAlignment="1">
      <alignment horizontal="center" wrapText="1"/>
    </xf>
    <xf numFmtId="165" fontId="3" fillId="0" borderId="16" xfId="0" applyNumberFormat="1" applyFont="1" applyBorder="1" applyAlignment="1">
      <alignment horizontal="center" wrapText="1"/>
    </xf>
    <xf numFmtId="165" fontId="3" fillId="0" borderId="17" xfId="0" applyNumberFormat="1" applyFont="1" applyBorder="1" applyAlignment="1">
      <alignment horizontal="center" wrapText="1"/>
    </xf>
    <xf numFmtId="165" fontId="3" fillId="0" borderId="18" xfId="0" applyNumberFormat="1" applyFont="1" applyBorder="1" applyAlignment="1">
      <alignment horizontal="center"/>
    </xf>
    <xf numFmtId="165" fontId="9" fillId="0" borderId="1" xfId="0" applyNumberFormat="1" applyFont="1" applyBorder="1" applyAlignment="1">
      <alignment horizontal="center" wrapText="1"/>
    </xf>
    <xf numFmtId="165" fontId="4" fillId="0" borderId="17" xfId="0" applyNumberFormat="1" applyFont="1" applyBorder="1" applyAlignment="1">
      <alignment horizontal="center" wrapText="1"/>
    </xf>
    <xf numFmtId="165" fontId="10" fillId="0" borderId="1" xfId="0" applyNumberFormat="1" applyFont="1" applyBorder="1" applyAlignment="1">
      <alignment horizontal="center" wrapText="1"/>
    </xf>
    <xf numFmtId="165" fontId="12" fillId="0" borderId="2" xfId="2" applyNumberFormat="1" applyFont="1" applyAlignment="1">
      <alignment horizontal="center" wrapText="1"/>
    </xf>
    <xf numFmtId="165" fontId="5" fillId="0" borderId="8" xfId="0" applyNumberFormat="1" applyFont="1" applyBorder="1" applyAlignment="1">
      <alignment horizontal="center" wrapText="1"/>
    </xf>
    <xf numFmtId="164" fontId="5" fillId="0" borderId="10" xfId="0" applyNumberFormat="1" applyFont="1" applyBorder="1" applyAlignment="1">
      <alignment horizontal="center" wrapText="1"/>
    </xf>
    <xf numFmtId="49" fontId="4" fillId="0" borderId="5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/>
    </xf>
    <xf numFmtId="0" fontId="0" fillId="0" borderId="0" xfId="0" applyAlignment="1">
      <alignment horizontal="center" vertical="top"/>
    </xf>
    <xf numFmtId="0" fontId="3" fillId="0" borderId="0" xfId="0" applyFont="1" applyAlignment="1">
      <alignment horizontal="right" vertical="top"/>
    </xf>
    <xf numFmtId="0" fontId="0" fillId="0" borderId="0" xfId="0" applyAlignment="1">
      <alignment horizontal="right" vertical="top"/>
    </xf>
  </cellXfs>
  <cellStyles count="3">
    <cellStyle name="xl23" xfId="1"/>
    <cellStyle name="xl44" xfId="2"/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6"/>
  <sheetViews>
    <sheetView tabSelected="1" zoomScaleNormal="100" workbookViewId="0">
      <selection activeCell="H16" sqref="H16"/>
    </sheetView>
  </sheetViews>
  <sheetFormatPr defaultRowHeight="15" x14ac:dyDescent="0.25"/>
  <cols>
    <col min="1" max="1" width="23.140625" style="3" customWidth="1"/>
    <col min="2" max="2" width="43.42578125" style="7" customWidth="1"/>
    <col min="3" max="3" width="17.5703125" style="7" customWidth="1"/>
    <col min="4" max="4" width="17.140625" style="7" customWidth="1"/>
    <col min="5" max="5" width="19" style="4" customWidth="1"/>
    <col min="6" max="6" width="17.7109375" style="3" customWidth="1"/>
    <col min="7" max="7" width="14.7109375" style="3" customWidth="1"/>
    <col min="8" max="8" width="23.28515625" style="1" customWidth="1"/>
    <col min="9" max="9" width="11.85546875" style="1" customWidth="1"/>
    <col min="10" max="12" width="9.28515625" style="1" bestFit="1" customWidth="1"/>
    <col min="13" max="16" width="9.140625" style="1"/>
    <col min="17" max="17" width="10.7109375" style="1" bestFit="1" customWidth="1"/>
  </cols>
  <sheetData>
    <row r="1" spans="1:8" ht="18.75" x14ac:dyDescent="0.3">
      <c r="A1" s="18" t="s">
        <v>108</v>
      </c>
      <c r="B1" s="18"/>
      <c r="C1" s="18"/>
      <c r="D1" s="18"/>
      <c r="E1" s="18"/>
      <c r="F1" s="17"/>
      <c r="G1" s="17"/>
    </row>
    <row r="2" spans="1:8" ht="18.75" x14ac:dyDescent="0.25">
      <c r="A2" s="59"/>
      <c r="B2" s="60"/>
      <c r="C2" s="60"/>
      <c r="D2" s="60"/>
      <c r="E2" s="60"/>
      <c r="F2" s="60"/>
      <c r="G2" s="60"/>
    </row>
    <row r="3" spans="1:8" ht="16.5" thickBot="1" x14ac:dyDescent="0.3">
      <c r="A3" s="61" t="s">
        <v>0</v>
      </c>
      <c r="B3" s="62"/>
      <c r="C3" s="62"/>
      <c r="D3" s="62"/>
      <c r="E3" s="62"/>
      <c r="F3" s="62"/>
      <c r="G3" s="62"/>
    </row>
    <row r="4" spans="1:8" ht="45" x14ac:dyDescent="0.25">
      <c r="A4" s="8" t="s">
        <v>1</v>
      </c>
      <c r="B4" s="9" t="s">
        <v>2</v>
      </c>
      <c r="C4" s="23" t="s">
        <v>104</v>
      </c>
      <c r="D4" s="19" t="s">
        <v>109</v>
      </c>
      <c r="E4" s="19" t="s">
        <v>110</v>
      </c>
      <c r="F4" s="23" t="s">
        <v>111</v>
      </c>
      <c r="G4" s="28" t="s">
        <v>3</v>
      </c>
      <c r="H4" s="22" t="s">
        <v>97</v>
      </c>
    </row>
    <row r="5" spans="1:8" ht="15.75" x14ac:dyDescent="0.25">
      <c r="A5" s="25">
        <v>1</v>
      </c>
      <c r="B5" s="26">
        <v>2</v>
      </c>
      <c r="C5" s="27">
        <v>3</v>
      </c>
      <c r="D5" s="27">
        <v>4</v>
      </c>
      <c r="E5" s="27">
        <v>5</v>
      </c>
      <c r="F5" s="27">
        <v>6</v>
      </c>
      <c r="G5" s="29" t="s">
        <v>98</v>
      </c>
      <c r="H5" s="24">
        <v>8</v>
      </c>
    </row>
    <row r="6" spans="1:8" ht="31.5" x14ac:dyDescent="0.25">
      <c r="A6" s="10" t="s">
        <v>4</v>
      </c>
      <c r="B6" s="2" t="s">
        <v>5</v>
      </c>
      <c r="C6" s="37">
        <f>C18+C33</f>
        <v>194404.3</v>
      </c>
      <c r="D6" s="37">
        <f>D18+D33</f>
        <v>178948</v>
      </c>
      <c r="E6" s="37">
        <f>E18+E33</f>
        <v>197618</v>
      </c>
      <c r="F6" s="37">
        <f>F18+F33</f>
        <v>204534.99999999997</v>
      </c>
      <c r="G6" s="57">
        <f>F6/D6*100</f>
        <v>114.29856718152757</v>
      </c>
      <c r="H6" s="20"/>
    </row>
    <row r="7" spans="1:8" ht="15.75" x14ac:dyDescent="0.25">
      <c r="A7" s="11" t="s">
        <v>6</v>
      </c>
      <c r="B7" s="2" t="s">
        <v>7</v>
      </c>
      <c r="C7" s="37">
        <f>C8</f>
        <v>126504.5</v>
      </c>
      <c r="D7" s="37">
        <f>D8</f>
        <v>132559</v>
      </c>
      <c r="E7" s="37">
        <f>E8</f>
        <v>138875.5</v>
      </c>
      <c r="F7" s="37">
        <f>F8</f>
        <v>137607.79999999999</v>
      </c>
      <c r="G7" s="57">
        <f t="shared" ref="G7:G56" si="0">F7/D7*100</f>
        <v>103.80871913638454</v>
      </c>
      <c r="H7" s="20"/>
    </row>
    <row r="8" spans="1:8" ht="15.75" x14ac:dyDescent="0.25">
      <c r="A8" s="12" t="s">
        <v>8</v>
      </c>
      <c r="B8" s="5" t="s">
        <v>9</v>
      </c>
      <c r="C8" s="34">
        <v>126504.5</v>
      </c>
      <c r="D8" s="34">
        <v>132559</v>
      </c>
      <c r="E8" s="33">
        <v>138875.5</v>
      </c>
      <c r="F8" s="34">
        <v>137607.79999999999</v>
      </c>
      <c r="G8" s="57">
        <f t="shared" si="0"/>
        <v>103.80871913638454</v>
      </c>
      <c r="H8" s="20"/>
    </row>
    <row r="9" spans="1:8" ht="50.25" customHeight="1" x14ac:dyDescent="0.25">
      <c r="A9" s="11" t="s">
        <v>10</v>
      </c>
      <c r="B9" s="2" t="s">
        <v>11</v>
      </c>
      <c r="C9" s="37">
        <f>C10</f>
        <v>17498.8</v>
      </c>
      <c r="D9" s="37">
        <f>D10</f>
        <v>17473</v>
      </c>
      <c r="E9" s="37">
        <f>E10</f>
        <v>17473</v>
      </c>
      <c r="F9" s="37">
        <f>F10</f>
        <v>18743</v>
      </c>
      <c r="G9" s="57">
        <f>F9/D9*100</f>
        <v>107.26835689349281</v>
      </c>
      <c r="H9" s="20"/>
    </row>
    <row r="10" spans="1:8" ht="47.25" x14ac:dyDescent="0.25">
      <c r="A10" s="12" t="s">
        <v>12</v>
      </c>
      <c r="B10" s="5" t="s">
        <v>13</v>
      </c>
      <c r="C10" s="34">
        <v>17498.8</v>
      </c>
      <c r="D10" s="34">
        <v>17473</v>
      </c>
      <c r="E10" s="33">
        <v>17473</v>
      </c>
      <c r="F10" s="34">
        <v>18743</v>
      </c>
      <c r="G10" s="57">
        <f t="shared" si="0"/>
        <v>107.26835689349281</v>
      </c>
      <c r="H10" s="20"/>
    </row>
    <row r="11" spans="1:8" ht="16.5" thickBot="1" x14ac:dyDescent="0.3">
      <c r="A11" s="11" t="s">
        <v>14</v>
      </c>
      <c r="B11" s="2" t="s">
        <v>15</v>
      </c>
      <c r="C11" s="37">
        <f>C12+C13+C14+C15</f>
        <v>12576.1</v>
      </c>
      <c r="D11" s="37">
        <f>D12+D13+D14+D15</f>
        <v>15535</v>
      </c>
      <c r="E11" s="37">
        <f>E12+E13+E14+E15</f>
        <v>15535</v>
      </c>
      <c r="F11" s="37">
        <f>F12+F13+F14+F15</f>
        <v>16645.5</v>
      </c>
      <c r="G11" s="57">
        <f t="shared" si="0"/>
        <v>107.14837463791437</v>
      </c>
      <c r="H11" s="20"/>
    </row>
    <row r="12" spans="1:8" ht="31.5" x14ac:dyDescent="0.25">
      <c r="A12" s="12" t="s">
        <v>16</v>
      </c>
      <c r="B12" s="5" t="s">
        <v>17</v>
      </c>
      <c r="C12" s="34">
        <v>11998</v>
      </c>
      <c r="D12" s="49">
        <v>12343</v>
      </c>
      <c r="E12" s="33">
        <v>12343</v>
      </c>
      <c r="F12" s="34">
        <v>14082.6</v>
      </c>
      <c r="G12" s="57">
        <f t="shared" si="0"/>
        <v>114.0938183585838</v>
      </c>
      <c r="H12" s="31"/>
    </row>
    <row r="13" spans="1:8" ht="31.5" x14ac:dyDescent="0.25">
      <c r="A13" s="12" t="s">
        <v>18</v>
      </c>
      <c r="B13" s="5" t="s">
        <v>19</v>
      </c>
      <c r="C13" s="34">
        <v>-90.1</v>
      </c>
      <c r="D13" s="50">
        <v>0</v>
      </c>
      <c r="E13" s="34">
        <v>0</v>
      </c>
      <c r="F13" s="34">
        <v>39.4</v>
      </c>
      <c r="G13" s="57" t="e">
        <f t="shared" si="0"/>
        <v>#DIV/0!</v>
      </c>
      <c r="H13" s="20"/>
    </row>
    <row r="14" spans="1:8" ht="21" customHeight="1" x14ac:dyDescent="0.25">
      <c r="A14" s="12" t="s">
        <v>20</v>
      </c>
      <c r="B14" s="5" t="s">
        <v>21</v>
      </c>
      <c r="C14" s="34">
        <v>40.6</v>
      </c>
      <c r="D14" s="51">
        <v>38</v>
      </c>
      <c r="E14" s="35">
        <v>38</v>
      </c>
      <c r="F14" s="34">
        <v>50.1</v>
      </c>
      <c r="G14" s="57">
        <f t="shared" si="0"/>
        <v>131.84210526315789</v>
      </c>
      <c r="H14" s="20"/>
    </row>
    <row r="15" spans="1:8" ht="31.5" x14ac:dyDescent="0.25">
      <c r="A15" s="12" t="s">
        <v>22</v>
      </c>
      <c r="B15" s="5" t="s">
        <v>23</v>
      </c>
      <c r="C15" s="34">
        <v>627.6</v>
      </c>
      <c r="D15" s="50">
        <v>3154</v>
      </c>
      <c r="E15" s="35">
        <v>3154</v>
      </c>
      <c r="F15" s="34">
        <v>2473.4</v>
      </c>
      <c r="G15" s="57">
        <f t="shared" si="0"/>
        <v>78.421052631578945</v>
      </c>
      <c r="H15" s="20"/>
    </row>
    <row r="16" spans="1:8" ht="75" x14ac:dyDescent="0.25">
      <c r="A16" s="11" t="s">
        <v>24</v>
      </c>
      <c r="B16" s="2" t="s">
        <v>25</v>
      </c>
      <c r="C16" s="37">
        <v>3577.8</v>
      </c>
      <c r="D16" s="37">
        <v>3904</v>
      </c>
      <c r="E16" s="36">
        <v>3904</v>
      </c>
      <c r="F16" s="37">
        <v>6484.9</v>
      </c>
      <c r="G16" s="57">
        <f t="shared" si="0"/>
        <v>166.10911885245901</v>
      </c>
      <c r="H16" s="32" t="s">
        <v>99</v>
      </c>
    </row>
    <row r="17" spans="1:8" ht="47.25" x14ac:dyDescent="0.25">
      <c r="A17" s="11" t="s">
        <v>26</v>
      </c>
      <c r="B17" s="2" t="s">
        <v>27</v>
      </c>
      <c r="C17" s="37"/>
      <c r="D17" s="37"/>
      <c r="E17" s="37"/>
      <c r="F17" s="37"/>
      <c r="G17" s="57" t="e">
        <f t="shared" si="0"/>
        <v>#DIV/0!</v>
      </c>
      <c r="H17" s="20"/>
    </row>
    <row r="18" spans="1:8" ht="15.75" x14ac:dyDescent="0.25">
      <c r="A18" s="11"/>
      <c r="B18" s="2" t="s">
        <v>28</v>
      </c>
      <c r="C18" s="37">
        <f>C7+C9+C11+C16+C17</f>
        <v>160157.19999999998</v>
      </c>
      <c r="D18" s="37">
        <f>D17+D16+D11+D9+D7</f>
        <v>169471</v>
      </c>
      <c r="E18" s="37">
        <f>E7+E9+E11+E16+E17</f>
        <v>175787.5</v>
      </c>
      <c r="F18" s="37">
        <f>F7+F9+F11+F16+F17</f>
        <v>179481.19999999998</v>
      </c>
      <c r="G18" s="57">
        <f t="shared" si="0"/>
        <v>105.90673330540328</v>
      </c>
      <c r="H18" s="20"/>
    </row>
    <row r="19" spans="1:8" ht="47.25" x14ac:dyDescent="0.25">
      <c r="A19" s="11" t="s">
        <v>29</v>
      </c>
      <c r="B19" s="2" t="s">
        <v>30</v>
      </c>
      <c r="C19" s="37">
        <f>C20+C22</f>
        <v>8048.4</v>
      </c>
      <c r="D19" s="37">
        <f>D20+D22</f>
        <v>5800</v>
      </c>
      <c r="E19" s="37">
        <f>E20+E22</f>
        <v>5800</v>
      </c>
      <c r="F19" s="37">
        <f>F20+F22</f>
        <v>8780.6</v>
      </c>
      <c r="G19" s="57">
        <f t="shared" si="0"/>
        <v>151.3896551724138</v>
      </c>
      <c r="H19" s="20"/>
    </row>
    <row r="20" spans="1:8" ht="141.75" x14ac:dyDescent="0.25">
      <c r="A20" s="12" t="s">
        <v>31</v>
      </c>
      <c r="B20" s="5" t="s">
        <v>32</v>
      </c>
      <c r="C20" s="40">
        <v>8037.2</v>
      </c>
      <c r="D20" s="50">
        <v>5790</v>
      </c>
      <c r="E20" s="33">
        <v>5790</v>
      </c>
      <c r="F20" s="38">
        <v>8780.6</v>
      </c>
      <c r="G20" s="57">
        <f t="shared" si="0"/>
        <v>151.65112262521589</v>
      </c>
      <c r="H20" s="32" t="s">
        <v>100</v>
      </c>
    </row>
    <row r="21" spans="1:8" ht="45" x14ac:dyDescent="0.25">
      <c r="A21" s="12" t="s">
        <v>33</v>
      </c>
      <c r="B21" s="6" t="s">
        <v>34</v>
      </c>
      <c r="C21" s="52">
        <v>699.4</v>
      </c>
      <c r="D21" s="53">
        <v>600</v>
      </c>
      <c r="E21" s="47">
        <v>600</v>
      </c>
      <c r="F21" s="48">
        <v>725.8</v>
      </c>
      <c r="G21" s="57">
        <f t="shared" si="0"/>
        <v>120.96666666666667</v>
      </c>
      <c r="H21" s="32" t="s">
        <v>100</v>
      </c>
    </row>
    <row r="22" spans="1:8" ht="31.5" x14ac:dyDescent="0.25">
      <c r="A22" s="12" t="s">
        <v>35</v>
      </c>
      <c r="B22" s="5" t="s">
        <v>36</v>
      </c>
      <c r="C22" s="40">
        <v>11.2</v>
      </c>
      <c r="D22" s="50">
        <v>10</v>
      </c>
      <c r="E22" s="34">
        <v>10</v>
      </c>
      <c r="F22" s="39">
        <v>0</v>
      </c>
      <c r="G22" s="57">
        <f t="shared" si="0"/>
        <v>0</v>
      </c>
      <c r="H22" s="20"/>
    </row>
    <row r="23" spans="1:8" ht="31.5" x14ac:dyDescent="0.25">
      <c r="A23" s="11" t="s">
        <v>37</v>
      </c>
      <c r="B23" s="2" t="s">
        <v>38</v>
      </c>
      <c r="C23" s="54">
        <f>C24</f>
        <v>2700.1</v>
      </c>
      <c r="D23" s="37">
        <f>D24</f>
        <v>2019</v>
      </c>
      <c r="E23" s="54">
        <f>E24</f>
        <v>2019</v>
      </c>
      <c r="F23" s="54">
        <f>F24</f>
        <v>3064.1</v>
      </c>
      <c r="G23" s="57">
        <f t="shared" si="0"/>
        <v>151.76324913323427</v>
      </c>
      <c r="H23" s="20"/>
    </row>
    <row r="24" spans="1:8" ht="31.5" x14ac:dyDescent="0.25">
      <c r="A24" s="12" t="s">
        <v>39</v>
      </c>
      <c r="B24" s="5" t="s">
        <v>40</v>
      </c>
      <c r="C24" s="40">
        <v>2700.1</v>
      </c>
      <c r="D24" s="34">
        <v>2019</v>
      </c>
      <c r="E24" s="33">
        <v>2019</v>
      </c>
      <c r="F24" s="40">
        <v>3064.1</v>
      </c>
      <c r="G24" s="57">
        <f t="shared" si="0"/>
        <v>151.76324913323427</v>
      </c>
      <c r="H24" s="20"/>
    </row>
    <row r="25" spans="1:8" ht="36.75" customHeight="1" x14ac:dyDescent="0.25">
      <c r="A25" s="11" t="s">
        <v>41</v>
      </c>
      <c r="B25" s="2" t="s">
        <v>42</v>
      </c>
      <c r="C25" s="54">
        <f>C26</f>
        <v>373.1</v>
      </c>
      <c r="D25" s="37">
        <f>D26</f>
        <v>0</v>
      </c>
      <c r="E25" s="54">
        <f>E26</f>
        <v>0</v>
      </c>
      <c r="F25" s="54">
        <f>F26</f>
        <v>0</v>
      </c>
      <c r="G25" s="57" t="e">
        <f t="shared" si="0"/>
        <v>#DIV/0!</v>
      </c>
      <c r="H25" s="20"/>
    </row>
    <row r="26" spans="1:8" ht="31.5" x14ac:dyDescent="0.25">
      <c r="A26" s="12" t="s">
        <v>43</v>
      </c>
      <c r="B26" s="5" t="s">
        <v>44</v>
      </c>
      <c r="C26" s="34">
        <v>373.1</v>
      </c>
      <c r="D26" s="34">
        <v>0</v>
      </c>
      <c r="E26" s="34">
        <v>0</v>
      </c>
      <c r="F26" s="34">
        <v>0</v>
      </c>
      <c r="G26" s="57" t="e">
        <f t="shared" si="0"/>
        <v>#DIV/0!</v>
      </c>
      <c r="H26" s="32" t="s">
        <v>101</v>
      </c>
    </row>
    <row r="27" spans="1:8" ht="36.75" customHeight="1" x14ac:dyDescent="0.25">
      <c r="A27" s="11" t="s">
        <v>45</v>
      </c>
      <c r="B27" s="2" t="s">
        <v>46</v>
      </c>
      <c r="C27" s="37">
        <f>C28+C29+C30</f>
        <v>21878.6</v>
      </c>
      <c r="D27" s="37">
        <f>D28+D29+D30</f>
        <v>940</v>
      </c>
      <c r="E27" s="37">
        <f>E28+E29+E30</f>
        <v>12005</v>
      </c>
      <c r="F27" s="37">
        <f>F28+F29+F30</f>
        <v>11339.3</v>
      </c>
      <c r="G27" s="57">
        <f t="shared" si="0"/>
        <v>1206.3085106382978</v>
      </c>
      <c r="H27" s="20"/>
    </row>
    <row r="28" spans="1:8" ht="30" x14ac:dyDescent="0.25">
      <c r="A28" s="12" t="s">
        <v>47</v>
      </c>
      <c r="B28" s="5" t="s">
        <v>48</v>
      </c>
      <c r="C28" s="34">
        <v>17729.599999999999</v>
      </c>
      <c r="D28" s="50">
        <v>400</v>
      </c>
      <c r="E28" s="34">
        <v>11122</v>
      </c>
      <c r="F28" s="41">
        <v>9789.7999999999993</v>
      </c>
      <c r="G28" s="57">
        <f t="shared" si="0"/>
        <v>2447.4499999999998</v>
      </c>
      <c r="H28" s="32" t="s">
        <v>102</v>
      </c>
    </row>
    <row r="29" spans="1:8" ht="126" x14ac:dyDescent="0.25">
      <c r="A29" s="12" t="s">
        <v>49</v>
      </c>
      <c r="B29" s="5" t="s">
        <v>50</v>
      </c>
      <c r="C29" s="34">
        <v>659.7</v>
      </c>
      <c r="D29" s="50">
        <v>100</v>
      </c>
      <c r="E29" s="34">
        <v>100</v>
      </c>
      <c r="F29" s="41">
        <v>153.80000000000001</v>
      </c>
      <c r="G29" s="57">
        <f t="shared" si="0"/>
        <v>153.80000000000001</v>
      </c>
      <c r="H29" s="32" t="s">
        <v>102</v>
      </c>
    </row>
    <row r="30" spans="1:8" ht="47.25" x14ac:dyDescent="0.25">
      <c r="A30" s="12" t="s">
        <v>51</v>
      </c>
      <c r="B30" s="5" t="s">
        <v>52</v>
      </c>
      <c r="C30" s="34">
        <v>3489.3</v>
      </c>
      <c r="D30" s="50">
        <v>440</v>
      </c>
      <c r="E30" s="33">
        <v>783</v>
      </c>
      <c r="F30" s="34">
        <v>1395.7</v>
      </c>
      <c r="G30" s="57">
        <f t="shared" si="0"/>
        <v>317.2045454545455</v>
      </c>
      <c r="H30" s="32" t="s">
        <v>102</v>
      </c>
    </row>
    <row r="31" spans="1:8" ht="30" x14ac:dyDescent="0.25">
      <c r="A31" s="11" t="s">
        <v>53</v>
      </c>
      <c r="B31" s="2" t="s">
        <v>54</v>
      </c>
      <c r="C31" s="37">
        <v>1257.0999999999999</v>
      </c>
      <c r="D31" s="37">
        <v>718</v>
      </c>
      <c r="E31" s="42">
        <v>2006.5</v>
      </c>
      <c r="F31" s="37">
        <v>1862</v>
      </c>
      <c r="G31" s="57">
        <f t="shared" si="0"/>
        <v>259.33147632311977</v>
      </c>
      <c r="H31" s="32" t="s">
        <v>102</v>
      </c>
    </row>
    <row r="32" spans="1:8" ht="31.5" x14ac:dyDescent="0.25">
      <c r="A32" s="11" t="s">
        <v>55</v>
      </c>
      <c r="B32" s="2" t="s">
        <v>56</v>
      </c>
      <c r="C32" s="37">
        <v>-10.199999999999999</v>
      </c>
      <c r="D32" s="37">
        <v>0</v>
      </c>
      <c r="E32" s="37">
        <v>0</v>
      </c>
      <c r="F32" s="37">
        <v>7.8</v>
      </c>
      <c r="G32" s="57" t="e">
        <f t="shared" si="0"/>
        <v>#DIV/0!</v>
      </c>
      <c r="H32" s="20"/>
    </row>
    <row r="33" spans="1:8" ht="15.75" x14ac:dyDescent="0.25">
      <c r="A33" s="11"/>
      <c r="B33" s="2" t="s">
        <v>57</v>
      </c>
      <c r="C33" s="37">
        <f>C19+C23+C25+C27+C31+C32</f>
        <v>34247.1</v>
      </c>
      <c r="D33" s="37">
        <f>D32+D31+D27+D25+D23+D19</f>
        <v>9477</v>
      </c>
      <c r="E33" s="37">
        <f>E19+E23+E25+E27+E31+E32</f>
        <v>21830.5</v>
      </c>
      <c r="F33" s="37">
        <f>F19+F23+F25+F27+F31+F32</f>
        <v>25053.8</v>
      </c>
      <c r="G33" s="57">
        <f t="shared" si="0"/>
        <v>264.36425029017624</v>
      </c>
      <c r="H33" s="20"/>
    </row>
    <row r="34" spans="1:8" ht="28.5" x14ac:dyDescent="0.25">
      <c r="A34" s="10" t="s">
        <v>58</v>
      </c>
      <c r="B34" s="2" t="s">
        <v>59</v>
      </c>
      <c r="C34" s="37">
        <f>C35+C36+C52+C55+C53+C54</f>
        <v>1225568.7</v>
      </c>
      <c r="D34" s="37">
        <f>D35+D36+D52+D55+D53+D54</f>
        <v>2115903.5999999996</v>
      </c>
      <c r="E34" s="37">
        <f>E35+E36+E52+E55</f>
        <v>2132104.2000000002</v>
      </c>
      <c r="F34" s="37">
        <f>F35+F36+F52+F55+F53+F54</f>
        <v>2054150</v>
      </c>
      <c r="G34" s="57">
        <f t="shared" si="0"/>
        <v>97.081454939629594</v>
      </c>
    </row>
    <row r="35" spans="1:8" ht="31.5" x14ac:dyDescent="0.25">
      <c r="A35" s="10" t="s">
        <v>60</v>
      </c>
      <c r="B35" s="2" t="s">
        <v>61</v>
      </c>
      <c r="C35" s="37">
        <v>0</v>
      </c>
      <c r="D35" s="37">
        <v>0</v>
      </c>
      <c r="E35" s="37">
        <v>0</v>
      </c>
      <c r="F35" s="37">
        <v>0</v>
      </c>
      <c r="G35" s="57" t="e">
        <f t="shared" si="0"/>
        <v>#DIV/0!</v>
      </c>
      <c r="H35" s="20"/>
    </row>
    <row r="36" spans="1:8" ht="47.25" x14ac:dyDescent="0.25">
      <c r="A36" s="10" t="s">
        <v>62</v>
      </c>
      <c r="B36" s="2" t="s">
        <v>63</v>
      </c>
      <c r="C36" s="37">
        <f>C37+C41+C42+C43</f>
        <v>1225261.5</v>
      </c>
      <c r="D36" s="37">
        <f>D37+D41+D42+D43</f>
        <v>2115903.5999999996</v>
      </c>
      <c r="E36" s="37">
        <f>E37+E41+E42+E43</f>
        <v>2132104.2000000002</v>
      </c>
      <c r="F36" s="37">
        <f>F37+F41+F42+F43</f>
        <v>2054094</v>
      </c>
      <c r="G36" s="57">
        <f t="shared" si="0"/>
        <v>97.078808316220105</v>
      </c>
      <c r="H36" s="20"/>
    </row>
    <row r="37" spans="1:8" ht="31.5" x14ac:dyDescent="0.25">
      <c r="A37" s="11" t="s">
        <v>64</v>
      </c>
      <c r="B37" s="2" t="s">
        <v>65</v>
      </c>
      <c r="C37" s="37">
        <f>C38+C39+C40</f>
        <v>168020.2</v>
      </c>
      <c r="D37" s="37">
        <f>D38+D39</f>
        <v>95971</v>
      </c>
      <c r="E37" s="37">
        <f>E38+E39+E40</f>
        <v>133831</v>
      </c>
      <c r="F37" s="37">
        <f>F38+F39+F40</f>
        <v>133831</v>
      </c>
      <c r="G37" s="57">
        <f t="shared" si="0"/>
        <v>139.44941701138887</v>
      </c>
      <c r="H37" s="20"/>
    </row>
    <row r="38" spans="1:8" ht="47.25" x14ac:dyDescent="0.25">
      <c r="A38" s="12" t="s">
        <v>66</v>
      </c>
      <c r="B38" s="5" t="s">
        <v>67</v>
      </c>
      <c r="C38" s="34">
        <v>100707</v>
      </c>
      <c r="D38" s="50">
        <v>95971</v>
      </c>
      <c r="E38" s="35">
        <v>95971</v>
      </c>
      <c r="F38" s="34">
        <v>95971</v>
      </c>
      <c r="G38" s="57">
        <f t="shared" si="0"/>
        <v>100</v>
      </c>
      <c r="H38" s="20"/>
    </row>
    <row r="39" spans="1:8" ht="90" x14ac:dyDescent="0.25">
      <c r="A39" s="12" t="s">
        <v>68</v>
      </c>
      <c r="B39" s="5" t="s">
        <v>69</v>
      </c>
      <c r="C39" s="34">
        <v>66113.2</v>
      </c>
      <c r="D39" s="50"/>
      <c r="E39" s="44">
        <v>37860</v>
      </c>
      <c r="F39" s="34">
        <v>37860</v>
      </c>
      <c r="G39" s="57" t="e">
        <f t="shared" si="0"/>
        <v>#DIV/0!</v>
      </c>
      <c r="H39" s="32" t="s">
        <v>103</v>
      </c>
    </row>
    <row r="40" spans="1:8" ht="63" x14ac:dyDescent="0.25">
      <c r="A40" s="30" t="s">
        <v>96</v>
      </c>
      <c r="B40" s="43" t="s">
        <v>105</v>
      </c>
      <c r="C40" s="34">
        <v>1200</v>
      </c>
      <c r="D40" s="34">
        <v>0</v>
      </c>
      <c r="E40" s="44">
        <v>0</v>
      </c>
      <c r="F40" s="41">
        <v>0</v>
      </c>
      <c r="G40" s="57" t="e">
        <f t="shared" si="0"/>
        <v>#DIV/0!</v>
      </c>
      <c r="H40" s="20"/>
    </row>
    <row r="41" spans="1:8" ht="47.25" x14ac:dyDescent="0.25">
      <c r="A41" s="11" t="s">
        <v>70</v>
      </c>
      <c r="B41" s="2" t="s">
        <v>71</v>
      </c>
      <c r="C41" s="37">
        <v>727646.7</v>
      </c>
      <c r="D41" s="37">
        <v>1714721.4</v>
      </c>
      <c r="E41" s="45">
        <v>1653310.5</v>
      </c>
      <c r="F41" s="46">
        <v>1580951</v>
      </c>
      <c r="G41" s="57">
        <f t="shared" si="0"/>
        <v>92.198709364681648</v>
      </c>
      <c r="H41" s="21"/>
    </row>
    <row r="42" spans="1:8" ht="31.5" x14ac:dyDescent="0.25">
      <c r="A42" s="11" t="s">
        <v>72</v>
      </c>
      <c r="B42" s="2" t="s">
        <v>73</v>
      </c>
      <c r="C42" s="37">
        <v>216339</v>
      </c>
      <c r="D42" s="37">
        <v>215180.2</v>
      </c>
      <c r="E42" s="37">
        <v>217292</v>
      </c>
      <c r="F42" s="46">
        <v>216753.5</v>
      </c>
      <c r="G42" s="57">
        <f t="shared" si="0"/>
        <v>100.73115463225706</v>
      </c>
      <c r="H42" s="20"/>
    </row>
    <row r="43" spans="1:8" ht="16.5" customHeight="1" x14ac:dyDescent="0.25">
      <c r="A43" s="11" t="s">
        <v>74</v>
      </c>
      <c r="B43" s="2" t="s">
        <v>75</v>
      </c>
      <c r="C43" s="37">
        <f>C44+C47+C48+C51+C49+C50+C46</f>
        <v>113255.6</v>
      </c>
      <c r="D43" s="37">
        <f>D44+D47+D48+D49+D50+D51+D46</f>
        <v>90031</v>
      </c>
      <c r="E43" s="37">
        <f>E44+E47+E48+E51+E49+E491+E46+E45</f>
        <v>127670.7</v>
      </c>
      <c r="F43" s="37">
        <f>F44+F47+F48+F51+F49+F491+F46+F45</f>
        <v>122558.5</v>
      </c>
      <c r="G43" s="57">
        <f t="shared" si="0"/>
        <v>136.12922215681266</v>
      </c>
      <c r="H43" s="20"/>
    </row>
    <row r="44" spans="1:8" ht="94.5" x14ac:dyDescent="0.25">
      <c r="A44" s="12" t="s">
        <v>76</v>
      </c>
      <c r="B44" s="5" t="s">
        <v>77</v>
      </c>
      <c r="C44" s="34">
        <v>70365.5</v>
      </c>
      <c r="D44" s="34">
        <v>66066</v>
      </c>
      <c r="E44" s="33">
        <v>73559.399999999994</v>
      </c>
      <c r="F44" s="34">
        <v>68731.7</v>
      </c>
      <c r="G44" s="57">
        <f t="shared" si="0"/>
        <v>104.03490448944994</v>
      </c>
      <c r="H44" s="20"/>
    </row>
    <row r="45" spans="1:8" ht="94.5" customHeight="1" x14ac:dyDescent="0.25">
      <c r="A45" s="58" t="s">
        <v>112</v>
      </c>
      <c r="B45" s="5" t="s">
        <v>113</v>
      </c>
      <c r="C45" s="34"/>
      <c r="D45" s="34"/>
      <c r="E45" s="35">
        <v>182.3</v>
      </c>
      <c r="F45" s="34">
        <v>172.4</v>
      </c>
      <c r="G45" s="57"/>
      <c r="H45" s="20"/>
    </row>
    <row r="46" spans="1:8" ht="126" x14ac:dyDescent="0.25">
      <c r="A46" s="12" t="s">
        <v>106</v>
      </c>
      <c r="B46" s="5" t="s">
        <v>107</v>
      </c>
      <c r="C46" s="34">
        <v>366.6</v>
      </c>
      <c r="D46" s="34">
        <v>1679</v>
      </c>
      <c r="E46" s="34">
        <v>1629</v>
      </c>
      <c r="F46" s="34">
        <v>1629</v>
      </c>
      <c r="G46" s="57">
        <f t="shared" si="0"/>
        <v>97.022036926742103</v>
      </c>
      <c r="H46" s="20"/>
    </row>
    <row r="47" spans="1:8" ht="94.5" x14ac:dyDescent="0.25">
      <c r="A47" s="12" t="s">
        <v>78</v>
      </c>
      <c r="B47" s="5" t="s">
        <v>79</v>
      </c>
      <c r="C47" s="34">
        <v>12203.6</v>
      </c>
      <c r="D47" s="34">
        <v>11952</v>
      </c>
      <c r="E47" s="33">
        <v>19586.8</v>
      </c>
      <c r="F47" s="34">
        <v>19478.900000000001</v>
      </c>
      <c r="G47" s="57">
        <f t="shared" si="0"/>
        <v>162.97607095046857</v>
      </c>
      <c r="H47" s="32" t="s">
        <v>103</v>
      </c>
    </row>
    <row r="48" spans="1:8" ht="94.5" x14ac:dyDescent="0.25">
      <c r="A48" s="12" t="s">
        <v>80</v>
      </c>
      <c r="B48" s="5" t="s">
        <v>81</v>
      </c>
      <c r="C48" s="34">
        <v>0</v>
      </c>
      <c r="D48" s="34">
        <v>0</v>
      </c>
      <c r="E48" s="34">
        <v>0</v>
      </c>
      <c r="F48" s="34">
        <v>0</v>
      </c>
      <c r="G48" s="57" t="e">
        <f t="shared" si="0"/>
        <v>#DIV/0!</v>
      </c>
      <c r="H48" s="20"/>
    </row>
    <row r="49" spans="1:8" ht="110.25" x14ac:dyDescent="0.25">
      <c r="A49" s="12" t="s">
        <v>92</v>
      </c>
      <c r="B49" s="5" t="s">
        <v>93</v>
      </c>
      <c r="C49" s="34">
        <v>0</v>
      </c>
      <c r="D49" s="34">
        <v>0</v>
      </c>
      <c r="E49" s="34">
        <v>0</v>
      </c>
      <c r="F49" s="34">
        <v>0</v>
      </c>
      <c r="G49" s="57" t="e">
        <f t="shared" si="0"/>
        <v>#DIV/0!</v>
      </c>
      <c r="H49" s="20"/>
    </row>
    <row r="50" spans="1:8" ht="78.75" x14ac:dyDescent="0.25">
      <c r="A50" s="12" t="s">
        <v>94</v>
      </c>
      <c r="B50" s="5" t="s">
        <v>95</v>
      </c>
      <c r="C50" s="34">
        <v>0</v>
      </c>
      <c r="D50" s="34">
        <v>0</v>
      </c>
      <c r="E50" s="34">
        <v>0</v>
      </c>
      <c r="F50" s="34">
        <v>0</v>
      </c>
      <c r="G50" s="57" t="e">
        <f t="shared" si="0"/>
        <v>#DIV/0!</v>
      </c>
      <c r="H50" s="20"/>
    </row>
    <row r="51" spans="1:8" ht="31.5" x14ac:dyDescent="0.25">
      <c r="A51" s="12" t="s">
        <v>82</v>
      </c>
      <c r="B51" s="5" t="s">
        <v>83</v>
      </c>
      <c r="C51" s="34">
        <v>30319.9</v>
      </c>
      <c r="D51" s="34">
        <v>10334</v>
      </c>
      <c r="E51" s="33">
        <v>32713.200000000001</v>
      </c>
      <c r="F51" s="34">
        <v>32546.5</v>
      </c>
      <c r="G51" s="57">
        <f>F51/D51*100</f>
        <v>314.94580994774532</v>
      </c>
      <c r="H51" s="20"/>
    </row>
    <row r="52" spans="1:8" ht="31.5" x14ac:dyDescent="0.25">
      <c r="A52" s="11" t="s">
        <v>84</v>
      </c>
      <c r="B52" s="2" t="s">
        <v>85</v>
      </c>
      <c r="C52" s="37">
        <v>662.5</v>
      </c>
      <c r="D52" s="37">
        <v>0</v>
      </c>
      <c r="E52" s="37">
        <v>0</v>
      </c>
      <c r="F52" s="37">
        <v>56</v>
      </c>
      <c r="G52" s="57" t="e">
        <f t="shared" si="0"/>
        <v>#DIV/0!</v>
      </c>
      <c r="H52" s="20"/>
    </row>
    <row r="53" spans="1:8" ht="110.25" x14ac:dyDescent="0.25">
      <c r="A53" s="13" t="s">
        <v>87</v>
      </c>
      <c r="B53" s="2" t="s">
        <v>88</v>
      </c>
      <c r="C53" s="37">
        <v>0</v>
      </c>
      <c r="D53" s="37">
        <v>0</v>
      </c>
      <c r="E53" s="37">
        <v>0</v>
      </c>
      <c r="F53" s="37">
        <v>0</v>
      </c>
      <c r="G53" s="57" t="e">
        <f t="shared" si="0"/>
        <v>#DIV/0!</v>
      </c>
      <c r="H53" s="20"/>
    </row>
    <row r="54" spans="1:8" ht="15.75" x14ac:dyDescent="0.25">
      <c r="A54" s="13" t="s">
        <v>90</v>
      </c>
      <c r="B54" s="14">
        <v>4545405</v>
      </c>
      <c r="C54" s="37">
        <v>0</v>
      </c>
      <c r="D54" s="55">
        <v>0</v>
      </c>
      <c r="E54" s="37">
        <v>0</v>
      </c>
      <c r="F54" s="37">
        <v>0</v>
      </c>
      <c r="G54" s="57" t="e">
        <f t="shared" si="0"/>
        <v>#DIV/0!</v>
      </c>
      <c r="H54" s="20"/>
    </row>
    <row r="55" spans="1:8" ht="110.25" customHeight="1" x14ac:dyDescent="0.25">
      <c r="A55" s="13" t="s">
        <v>91</v>
      </c>
      <c r="B55" s="14" t="s">
        <v>89</v>
      </c>
      <c r="C55" s="37">
        <v>-355.3</v>
      </c>
      <c r="D55" s="55">
        <v>0</v>
      </c>
      <c r="E55" s="37">
        <v>0</v>
      </c>
      <c r="F55" s="37">
        <v>0</v>
      </c>
      <c r="G55" s="57" t="e">
        <f t="shared" si="0"/>
        <v>#DIV/0!</v>
      </c>
      <c r="H55" s="20"/>
    </row>
    <row r="56" spans="1:8" ht="16.5" thickBot="1" x14ac:dyDescent="0.3">
      <c r="A56" s="15"/>
      <c r="B56" s="16" t="s">
        <v>86</v>
      </c>
      <c r="C56" s="56">
        <f>C6+C34</f>
        <v>1419973</v>
      </c>
      <c r="D56" s="56">
        <f>D6+D34</f>
        <v>2294851.5999999996</v>
      </c>
      <c r="E56" s="56">
        <f>E6+E34</f>
        <v>2329722.2000000002</v>
      </c>
      <c r="F56" s="56">
        <f>F6+F34</f>
        <v>2258685</v>
      </c>
      <c r="G56" s="57">
        <f t="shared" si="0"/>
        <v>98.424011382696833</v>
      </c>
      <c r="H56" s="20"/>
    </row>
  </sheetData>
  <mergeCells count="2">
    <mergeCell ref="A2:G2"/>
    <mergeCell ref="A3:G3"/>
  </mergeCells>
  <pageMargins left="0.39370078740157483" right="0.11811023622047245" top="0.19685039370078741" bottom="0.19685039370078741" header="0.11811023622047245" footer="0.11811023622047245"/>
  <pageSetup paperSize="9" scale="75" orientation="portrait" r:id="rId1"/>
  <rowBreaks count="1" manualBreakCount="1">
    <brk id="30" max="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доходы</vt:lpstr>
      <vt:lpstr>доходы!Область_печати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2025-03-04T09:39:43Z</dcterms:modified>
</cp:coreProperties>
</file>