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 СЭД\в Комитет по финансам\ноябрь 2024\"/>
    </mc:Choice>
  </mc:AlternateContent>
  <xr:revisionPtr revIDLastSave="0" documentId="13_ncr:1_{620232B2-A021-4FDA-8F26-C15D7912AC0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Форма № 1 Доходы" sheetId="2" r:id="rId1"/>
  </sheets>
  <calcPr calcId="181029"/>
</workbook>
</file>

<file path=xl/calcChain.xml><?xml version="1.0" encoding="utf-8"?>
<calcChain xmlns="http://schemas.openxmlformats.org/spreadsheetml/2006/main">
  <c r="F7" i="2" l="1"/>
  <c r="I23" i="2" l="1"/>
  <c r="G33" i="2" l="1"/>
  <c r="E26" i="2"/>
  <c r="C26" i="2"/>
  <c r="G23" i="2" l="1"/>
  <c r="G21" i="2"/>
  <c r="G16" i="2"/>
  <c r="G14" i="2"/>
  <c r="G13" i="2"/>
  <c r="D25" i="2" l="1"/>
  <c r="D24" i="2" s="1"/>
  <c r="E25" i="2"/>
  <c r="E24" i="2" s="1"/>
  <c r="H5" i="2" l="1"/>
  <c r="I6" i="2" l="1"/>
  <c r="I7" i="2"/>
  <c r="I8" i="2"/>
  <c r="I9" i="2"/>
  <c r="I10" i="2"/>
  <c r="I11" i="2"/>
  <c r="I12" i="2"/>
  <c r="I15" i="2"/>
  <c r="I17" i="2"/>
  <c r="I18" i="2"/>
  <c r="I19" i="2"/>
  <c r="I20" i="2"/>
  <c r="I22" i="2"/>
  <c r="I27" i="2"/>
  <c r="I28" i="2"/>
  <c r="I30" i="2"/>
  <c r="I31" i="2"/>
  <c r="I32" i="2"/>
  <c r="G6" i="2"/>
  <c r="G7" i="2"/>
  <c r="G8" i="2"/>
  <c r="G9" i="2"/>
  <c r="G10" i="2"/>
  <c r="G11" i="2"/>
  <c r="G12" i="2"/>
  <c r="G15" i="2"/>
  <c r="G17" i="2"/>
  <c r="G18" i="2"/>
  <c r="G19" i="2"/>
  <c r="G20" i="2"/>
  <c r="G22" i="2"/>
  <c r="G27" i="2"/>
  <c r="G28" i="2"/>
  <c r="G30" i="2"/>
  <c r="G31" i="2"/>
  <c r="G32" i="2"/>
  <c r="G36" i="2"/>
  <c r="F25" i="2"/>
  <c r="F24" i="2" s="1"/>
  <c r="H25" i="2"/>
  <c r="H24" i="2" s="1"/>
  <c r="F5" i="2"/>
  <c r="I26" i="2" l="1"/>
  <c r="G26" i="2"/>
  <c r="I24" i="2"/>
  <c r="I5" i="2"/>
  <c r="I25" i="2"/>
  <c r="D5" i="2"/>
  <c r="D4" i="2" s="1"/>
  <c r="E5" i="2"/>
  <c r="F4" i="2" l="1"/>
  <c r="H4" i="2"/>
  <c r="E4" i="2"/>
  <c r="C25" i="2"/>
  <c r="C24" i="2" s="1"/>
  <c r="G5" i="2"/>
  <c r="G25" i="2" l="1"/>
  <c r="I4" i="2"/>
  <c r="G24" i="2" l="1"/>
  <c r="C4" i="2"/>
  <c r="G4" i="2" s="1"/>
</calcChain>
</file>

<file path=xl/sharedStrings.xml><?xml version="1.0" encoding="utf-8"?>
<sst xmlns="http://schemas.openxmlformats.org/spreadsheetml/2006/main" count="46" uniqueCount="46">
  <si>
    <t xml:space="preserve">Код </t>
  </si>
  <si>
    <t>ПРОЧИЕ БЕЗВОЗМЕЗДНЫЕ ПОСТУПЛЕНИЯ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</si>
  <si>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</si>
  <si>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</si>
  <si>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Прочие безвозмездные поступления от других бюджетов бюджетной системы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</si>
  <si>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</si>
  <si>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</si>
  <si>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</si>
  <si>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</si>
  <si>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</si>
  <si>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ПРОЧИЕ НЕНАЛОГОВЫЕ ДОХОДЫ</t>
  </si>
  <si>
    <t>ГОСУДАРСТВЕННАЯ ПОШЛИНА</t>
  </si>
  <si>
    <t>Земельный налог</t>
  </si>
  <si>
    <t>Налог на имущество физических лиц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</si>
  <si>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</si>
  <si>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</si>
  <si>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</si>
  <si>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 на доходы физических лиц</t>
  </si>
  <si>
    <t>НАЛОГОВЫЕ И НЕНАЛОГОВЫЕ ДОХОДЫ</t>
  </si>
  <si>
    <t>Дотации бюджетам бюджетной системы Российской Федерации, в том числе</t>
  </si>
  <si>
    <t>на выравнивание бюджетной обеспеченности</t>
  </si>
  <si>
    <t>Акцизы по подакцизным товарам (продукции), производимым на территории РФ, в т.ч.:</t>
  </si>
  <si>
    <t>доходы от уплаты акцизов на нефтепродукты</t>
  </si>
  <si>
    <t>ИТОГО ДОХОДОВ</t>
  </si>
  <si>
    <t>Наименование доходов</t>
  </si>
  <si>
    <t>Примечания*</t>
  </si>
  <si>
    <t xml:space="preserve">на поддержку мер по обеспечению сбалансированности </t>
  </si>
  <si>
    <t>Налог, взимаемый в связи с применением патентной системы налогообложения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</si>
  <si>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</si>
  <si>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</si>
  <si>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</si>
  <si>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</si>
  <si>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</si>
  <si>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</si>
  <si>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</si>
  <si>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тыс. рублей</t>
  </si>
  <si>
    <r>
      <t>Параметры бюджета муниципального образования "</t>
    </r>
    <r>
      <rPr>
        <i/>
        <sz val="16"/>
        <color theme="1"/>
        <rFont val="Times New Roman"/>
        <family val="1"/>
        <charset val="204"/>
      </rPr>
      <t xml:space="preserve">Островский район" </t>
    </r>
    <r>
      <rPr>
        <b/>
        <sz val="16"/>
        <color theme="1"/>
        <rFont val="Times New Roman"/>
        <family val="1"/>
        <charset val="204"/>
      </rPr>
      <t xml:space="preserve">по видам доходов </t>
    </r>
  </si>
  <si>
    <t>Исполнение бюджета МО за 2023 год</t>
  </si>
  <si>
    <t>Утверждено бюджет МО на 2023 год по состоянию на 01.11.2024 года</t>
  </si>
  <si>
    <t>Исполнено бюджет МО на 01.11.2024</t>
  </si>
  <si>
    <t>Оценка ожидаемого исполнения  за 2024 год</t>
  </si>
  <si>
    <t>Оценка ожидаемого исполнения  за 2024 год к  исполнению 2023 года, %</t>
  </si>
  <si>
    <t>Параметры бюджета МО  на 2025 год</t>
  </si>
  <si>
    <t>Темп роста показателей  на 2025 год к оценке ожидаемого исполнения за 2024</t>
  </si>
  <si>
    <t>дотации (гранты) бюджетам муниципальных районов за достижение показателей деятельности органов местного самоуправления</t>
  </si>
  <si>
    <t xml:space="preserve"> 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</si>
</sst>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%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theme="1"/>
      <name val="Times New Roman Cyr"/>
      <charset val="204"/>
    </font>
    <font>
      <sz val="14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01">
    <xf numFmtId="0" fontId="0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0">
      <alignment horizontal="left" vertical="top"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2" borderId="4"/>
    <xf numFmtId="0" fontId="5" fillId="0" borderId="5">
      <alignment horizontal="center" vertical="center" wrapText="1"/>
    </xf>
    <xf numFmtId="0" fontId="5" fillId="0" borderId="6"/>
    <xf numFmtId="0" fontId="5" fillId="0" borderId="5">
      <alignment horizontal="center" vertical="center" shrinkToFit="1"/>
    </xf>
    <xf numFmtId="0" fontId="5" fillId="2" borderId="7"/>
    <xf numFmtId="0" fontId="7" fillId="0" borderId="5">
      <alignment horizontal="left"/>
    </xf>
    <xf numFmtId="4" fontId="7" fillId="3" borderId="5">
      <alignment horizontal="right" vertical="top" shrinkToFit="1"/>
    </xf>
    <xf numFmtId="0" fontId="5" fillId="2" borderId="8"/>
    <xf numFmtId="0" fontId="5" fillId="0" borderId="7"/>
    <xf numFmtId="0" fontId="5" fillId="0" borderId="0">
      <alignment horizontal="left" wrapText="1"/>
    </xf>
    <xf numFmtId="49" fontId="5" fillId="0" borderId="5">
      <alignment horizontal="left" vertical="top" wrapText="1"/>
    </xf>
    <xf numFmtId="4" fontId="5" fillId="4" borderId="5">
      <alignment horizontal="right" vertical="top" shrinkToFit="1"/>
    </xf>
    <xf numFmtId="0" fontId="5" fillId="2" borderId="8">
      <alignment horizontal="center"/>
    </xf>
    <xf numFmtId="0" fontId="5" fillId="2" borderId="0">
      <alignment horizontal="center"/>
    </xf>
    <xf numFmtId="4" fontId="5" fillId="0" borderId="5">
      <alignment horizontal="right" vertical="top" shrinkToFit="1"/>
    </xf>
    <xf numFmtId="49" fontId="7" fillId="0" borderId="5">
      <alignment horizontal="left" vertical="top" wrapText="1"/>
    </xf>
    <xf numFmtId="0" fontId="5" fillId="2" borderId="0">
      <alignment horizontal="left"/>
    </xf>
    <xf numFmtId="4" fontId="5" fillId="0" borderId="6">
      <alignment horizontal="right" shrinkToFit="1"/>
    </xf>
    <xf numFmtId="4" fontId="5" fillId="0" borderId="0">
      <alignment horizontal="right" shrinkToFit="1"/>
    </xf>
    <xf numFmtId="0" fontId="5" fillId="2" borderId="7">
      <alignment horizontal="center"/>
    </xf>
    <xf numFmtId="0" fontId="8" fillId="0" borderId="0">
      <alignment vertical="top" wrapText="1"/>
    </xf>
    <xf numFmtId="0" fontId="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0"/>
    <xf numFmtId="0" fontId="15" fillId="0" borderId="0"/>
    <xf numFmtId="0" fontId="2" fillId="0" borderId="0"/>
    <xf numFmtId="0" fontId="8" fillId="0" borderId="0">
      <alignment vertical="top" wrapText="1"/>
    </xf>
    <xf numFmtId="0" fontId="17" fillId="0" borderId="0"/>
    <xf numFmtId="0" fontId="15" fillId="0" borderId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0" fillId="0" borderId="5">
      <alignment horizontal="center" vertical="center" wrapText="1"/>
    </xf>
    <xf numFmtId="0" fontId="2" fillId="0" borderId="0"/>
    <xf numFmtId="0" fontId="20" fillId="0" borderId="5">
      <alignment horizontal="center" vertical="center" wrapText="1"/>
    </xf>
    <xf numFmtId="10" fontId="22" fillId="4" borderId="5">
      <alignment horizontal="right" vertical="top" shrinkToFit="1"/>
    </xf>
    <xf numFmtId="4" fontId="22" fillId="4" borderId="5">
      <alignment horizontal="right" vertical="top" shrinkToFit="1"/>
    </xf>
    <xf numFmtId="0" fontId="20" fillId="2" borderId="0">
      <alignment horizontal="center"/>
    </xf>
    <xf numFmtId="0" fontId="20" fillId="0" borderId="0">
      <alignment vertical="top"/>
    </xf>
    <xf numFmtId="0" fontId="20" fillId="2" borderId="0">
      <alignment shrinkToFit="1"/>
    </xf>
    <xf numFmtId="1" fontId="20" fillId="0" borderId="5">
      <alignment horizontal="left" vertical="top" wrapText="1" indent="2"/>
    </xf>
    <xf numFmtId="0" fontId="20" fillId="2" borderId="0"/>
    <xf numFmtId="0" fontId="20" fillId="0" borderId="0"/>
    <xf numFmtId="0" fontId="20" fillId="0" borderId="0"/>
    <xf numFmtId="0" fontId="20" fillId="0" borderId="0">
      <alignment horizontal="left" wrapText="1"/>
    </xf>
    <xf numFmtId="10" fontId="22" fillId="5" borderId="5">
      <alignment horizontal="right" vertical="top" shrinkToFit="1"/>
    </xf>
    <xf numFmtId="4" fontId="22" fillId="5" borderId="5">
      <alignment horizontal="right" vertical="top" shrinkToFit="1"/>
    </xf>
    <xf numFmtId="0" fontId="22" fillId="0" borderId="5">
      <alignment horizontal="left"/>
    </xf>
    <xf numFmtId="10" fontId="20" fillId="0" borderId="5">
      <alignment horizontal="right" vertical="top" shrinkToFit="1"/>
    </xf>
    <xf numFmtId="4" fontId="20" fillId="0" borderId="5">
      <alignment horizontal="right" vertical="top" shrinkToFit="1"/>
    </xf>
    <xf numFmtId="1" fontId="20" fillId="0" borderId="5">
      <alignment horizontal="center" vertical="top" shrinkToFit="1"/>
    </xf>
    <xf numFmtId="0" fontId="22" fillId="0" borderId="5">
      <alignment vertical="top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0">
      <alignment horizontal="right"/>
    </xf>
    <xf numFmtId="0" fontId="21" fillId="0" borderId="0">
      <alignment horizontal="center"/>
    </xf>
    <xf numFmtId="0" fontId="21" fillId="0" borderId="0">
      <alignment horizontal="center" wrapText="1"/>
    </xf>
    <xf numFmtId="0" fontId="20" fillId="0" borderId="0"/>
    <xf numFmtId="0" fontId="20" fillId="0" borderId="0">
      <alignment wrapText="1"/>
    </xf>
    <xf numFmtId="0" fontId="20" fillId="0" borderId="5">
      <alignment horizontal="center" vertical="center" wrapText="1"/>
    </xf>
    <xf numFmtId="0" fontId="20" fillId="2" borderId="0">
      <alignment horizontal="left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20" fillId="0" borderId="5">
      <alignment horizontal="center" vertical="center" wrapText="1"/>
    </xf>
    <xf numFmtId="0" fontId="4" fillId="0" borderId="0"/>
    <xf numFmtId="9" fontId="15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10" fillId="0" borderId="2" xfId="0" applyFont="1" applyBorder="1" applyAlignment="1">
      <alignment horizontal="justify" vertical="center"/>
    </xf>
    <xf numFmtId="0" fontId="12" fillId="0" borderId="2" xfId="0" applyFont="1" applyBorder="1" applyAlignment="1">
      <alignment vertical="center" wrapText="1"/>
    </xf>
    <xf numFmtId="3" fontId="9" fillId="0" borderId="1" xfId="1" applyNumberFormat="1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vertical="center"/>
    </xf>
    <xf numFmtId="3" fontId="9" fillId="0" borderId="3" xfId="1" applyNumberFormat="1" applyFont="1" applyBorder="1" applyAlignment="1" applyProtection="1">
      <alignment horizontal="center" vertical="center" wrapText="1"/>
      <protection locked="0"/>
    </xf>
    <xf numFmtId="4" fontId="14" fillId="0" borderId="1" xfId="1" applyNumberFormat="1" applyFont="1" applyBorder="1" applyAlignment="1" applyProtection="1">
      <alignment horizontal="right" vertical="center" wrapText="1"/>
      <protection locked="0"/>
    </xf>
    <xf numFmtId="165" fontId="9" fillId="0" borderId="1" xfId="100" applyNumberFormat="1" applyFont="1" applyFill="1" applyBorder="1" applyAlignment="1" applyProtection="1">
      <alignment horizontal="center" vertical="center" wrapText="1"/>
      <protection locked="0"/>
    </xf>
    <xf numFmtId="3" fontId="14" fillId="0" borderId="1" xfId="1" applyNumberFormat="1" applyFont="1" applyBorder="1" applyAlignment="1" applyProtection="1">
      <alignment horizontal="right" vertical="center" wrapText="1"/>
      <protection locked="0"/>
    </xf>
    <xf numFmtId="3" fontId="13" fillId="0" borderId="1" xfId="0" applyNumberFormat="1" applyFont="1" applyBorder="1" applyAlignment="1">
      <alignment horizontal="right" vertical="center" wrapText="1"/>
    </xf>
    <xf numFmtId="0" fontId="13" fillId="0" borderId="3" xfId="0" applyFont="1" applyBorder="1" applyAlignment="1">
      <alignment wrapText="1"/>
    </xf>
    <xf numFmtId="0" fontId="13" fillId="6" borderId="1" xfId="0" applyFont="1" applyFill="1" applyBorder="1" applyAlignment="1">
      <alignment wrapText="1"/>
    </xf>
    <xf numFmtId="0" fontId="23" fillId="0" borderId="1" xfId="0" applyFont="1" applyBorder="1" applyAlignment="1">
      <alignment wrapText="1"/>
    </xf>
    <xf numFmtId="0" fontId="24" fillId="0" borderId="2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64" fontId="19" fillId="0" borderId="0" xfId="5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" fontId="9" fillId="0" borderId="1" xfId="100" applyNumberFormat="1" applyFont="1" applyFill="1" applyBorder="1" applyAlignment="1" applyProtection="1">
      <alignment wrapText="1"/>
      <protection locked="0"/>
    </xf>
    <xf numFmtId="1" fontId="9" fillId="0" borderId="1" xfId="100" applyNumberFormat="1" applyFont="1" applyFill="1" applyBorder="1" applyAlignment="1" applyProtection="1">
      <alignment horizontal="right" wrapText="1"/>
      <protection locked="0"/>
    </xf>
    <xf numFmtId="10" fontId="14" fillId="0" borderId="1" xfId="1" applyNumberFormat="1" applyFont="1" applyBorder="1" applyAlignment="1" applyProtection="1">
      <alignment horizontal="right" vertical="center" wrapText="1"/>
      <protection locked="0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" fontId="14" fillId="0" borderId="1" xfId="1" applyNumberFormat="1" applyFont="1" applyBorder="1" applyAlignment="1" applyProtection="1">
      <alignment vertical="center" wrapText="1"/>
      <protection locked="0"/>
    </xf>
    <xf numFmtId="3" fontId="13" fillId="0" borderId="1" xfId="0" applyNumberFormat="1" applyFont="1" applyBorder="1" applyAlignment="1">
      <alignment vertical="center" wrapText="1"/>
    </xf>
    <xf numFmtId="3" fontId="26" fillId="0" borderId="1" xfId="0" applyNumberFormat="1" applyFont="1" applyBorder="1" applyAlignment="1">
      <alignment vertical="center" wrapText="1"/>
    </xf>
    <xf numFmtId="1" fontId="28" fillId="0" borderId="1" xfId="100" applyNumberFormat="1" applyFont="1" applyFill="1" applyBorder="1" applyAlignment="1" applyProtection="1">
      <alignment vertical="top" wrapText="1"/>
      <protection locked="0"/>
    </xf>
    <xf numFmtId="4" fontId="13" fillId="0" borderId="1" xfId="0" applyNumberFormat="1" applyFont="1" applyBorder="1" applyAlignment="1">
      <alignment vertical="center" wrapText="1"/>
    </xf>
    <xf numFmtId="165" fontId="9" fillId="0" borderId="1" xfId="10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>
      <alignment horizontal="right" vertical="center"/>
    </xf>
    <xf numFmtId="0" fontId="10" fillId="7" borderId="2" xfId="0" applyFont="1" applyFill="1" applyBorder="1" applyAlignment="1">
      <alignment horizontal="justify" vertical="center"/>
    </xf>
    <xf numFmtId="3" fontId="27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28" fillId="7" borderId="1" xfId="100" applyNumberFormat="1" applyFont="1" applyFill="1" applyBorder="1" applyAlignment="1" applyProtection="1">
      <alignment horizontal="center" vertical="center" wrapText="1"/>
      <protection locked="0"/>
    </xf>
    <xf numFmtId="1" fontId="28" fillId="7" borderId="1" xfId="100" applyNumberFormat="1" applyFont="1" applyFill="1" applyBorder="1" applyAlignment="1" applyProtection="1">
      <alignment horizontal="center" vertical="top" wrapText="1"/>
      <protection locked="0"/>
    </xf>
    <xf numFmtId="3" fontId="28" fillId="7" borderId="1" xfId="100" applyNumberFormat="1" applyFont="1" applyFill="1" applyBorder="1" applyAlignment="1" applyProtection="1">
      <alignment horizontal="center" vertical="top" wrapText="1"/>
      <protection locked="0"/>
    </xf>
    <xf numFmtId="3" fontId="0" fillId="7" borderId="1" xfId="0" applyNumberFormat="1" applyFill="1" applyBorder="1" applyAlignment="1">
      <alignment horizontal="center" vertical="center"/>
    </xf>
    <xf numFmtId="0" fontId="0" fillId="7" borderId="0" xfId="0" applyFill="1"/>
    <xf numFmtId="3" fontId="9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7" borderId="1" xfId="100" applyNumberFormat="1" applyFont="1" applyFill="1" applyBorder="1" applyAlignment="1" applyProtection="1">
      <alignment wrapText="1"/>
      <protection locked="0"/>
    </xf>
    <xf numFmtId="1" fontId="9" fillId="7" borderId="1" xfId="100" applyNumberFormat="1" applyFont="1" applyFill="1" applyBorder="1" applyAlignment="1" applyProtection="1">
      <alignment wrapText="1"/>
      <protection locked="0"/>
    </xf>
    <xf numFmtId="3" fontId="13" fillId="7" borderId="1" xfId="0" applyNumberFormat="1" applyFont="1" applyFill="1" applyBorder="1" applyAlignment="1">
      <alignment vertical="center" wrapText="1"/>
    </xf>
    <xf numFmtId="3" fontId="13" fillId="7" borderId="1" xfId="0" applyNumberFormat="1" applyFont="1" applyFill="1" applyBorder="1" applyAlignment="1">
      <alignment vertical="top" wrapText="1"/>
    </xf>
    <xf numFmtId="1" fontId="9" fillId="7" borderId="1" xfId="100" applyNumberFormat="1" applyFont="1" applyFill="1" applyBorder="1" applyAlignment="1" applyProtection="1">
      <alignment vertical="top" wrapText="1"/>
      <protection locked="0"/>
    </xf>
    <xf numFmtId="1" fontId="28" fillId="7" borderId="1" xfId="100" applyNumberFormat="1" applyFont="1" applyFill="1" applyBorder="1" applyAlignment="1" applyProtection="1">
      <alignment vertical="top" wrapText="1"/>
      <protection locked="0"/>
    </xf>
    <xf numFmtId="0" fontId="0" fillId="7" borderId="1" xfId="0" applyFill="1" applyBorder="1" applyAlignment="1">
      <alignment vertical="center"/>
    </xf>
    <xf numFmtId="0" fontId="0" fillId="0" borderId="1" xfId="0" applyBorder="1" applyAlignment="1">
      <alignment vertical="top"/>
    </xf>
    <xf numFmtId="4" fontId="13" fillId="7" borderId="1" xfId="0" applyNumberFormat="1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164" fontId="19" fillId="7" borderId="0" xfId="50" applyFont="1" applyFill="1" applyBorder="1" applyAlignment="1">
      <alignment horizontal="center" vertical="center" wrapText="1"/>
    </xf>
    <xf numFmtId="164" fontId="19" fillId="0" borderId="0" xfId="5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</cellXfs>
  <cellStyles count="101">
    <cellStyle name="br" xfId="2" xr:uid="{00000000-0005-0000-0000-000000000000}"/>
    <cellStyle name="col" xfId="3" xr:uid="{00000000-0005-0000-0000-000001000000}"/>
    <cellStyle name="Normal" xfId="43" xr:uid="{00000000-0005-0000-0000-000002000000}"/>
    <cellStyle name="style0" xfId="4" xr:uid="{00000000-0005-0000-0000-000003000000}"/>
    <cellStyle name="style0 2" xfId="62" xr:uid="{00000000-0005-0000-0000-000004000000}"/>
    <cellStyle name="td" xfId="5" xr:uid="{00000000-0005-0000-0000-000005000000}"/>
    <cellStyle name="td 2" xfId="61" xr:uid="{00000000-0005-0000-0000-000006000000}"/>
    <cellStyle name="tr" xfId="6" xr:uid="{00000000-0005-0000-0000-000007000000}"/>
    <cellStyle name="xl21" xfId="7" xr:uid="{00000000-0005-0000-0000-000008000000}"/>
    <cellStyle name="xl21 2" xfId="60" xr:uid="{00000000-0005-0000-0000-000009000000}"/>
    <cellStyle name="xl22" xfId="8" xr:uid="{00000000-0005-0000-0000-00000A000000}"/>
    <cellStyle name="xl22 2" xfId="85" xr:uid="{00000000-0005-0000-0000-00000B000000}"/>
    <cellStyle name="xl23" xfId="9" xr:uid="{00000000-0005-0000-0000-00000C000000}"/>
    <cellStyle name="xl23 2" xfId="59" xr:uid="{00000000-0005-0000-0000-00000D000000}"/>
    <cellStyle name="xl24" xfId="10" xr:uid="{00000000-0005-0000-0000-00000E000000}"/>
    <cellStyle name="xl24 2" xfId="89" xr:uid="{00000000-0005-0000-0000-00000F000000}"/>
    <cellStyle name="xl25" xfId="11" xr:uid="{00000000-0005-0000-0000-000010000000}"/>
    <cellStyle name="xl25 2" xfId="98" xr:uid="{00000000-0005-0000-0000-000011000000}"/>
    <cellStyle name="xl26" xfId="12" xr:uid="{00000000-0005-0000-0000-000012000000}"/>
    <cellStyle name="xl26 2" xfId="69" xr:uid="{00000000-0005-0000-0000-000013000000}"/>
    <cellStyle name="xl27" xfId="13" xr:uid="{00000000-0005-0000-0000-000014000000}"/>
    <cellStyle name="xl27 2" xfId="97" xr:uid="{00000000-0005-0000-0000-000015000000}"/>
    <cellStyle name="xl28" xfId="14" xr:uid="{00000000-0005-0000-0000-000016000000}"/>
    <cellStyle name="xl28 2" xfId="91" xr:uid="{00000000-0005-0000-0000-000017000000}"/>
    <cellStyle name="xl29" xfId="15" xr:uid="{00000000-0005-0000-0000-000018000000}"/>
    <cellStyle name="xl29 2" xfId="96" xr:uid="{00000000-0005-0000-0000-000019000000}"/>
    <cellStyle name="xl30" xfId="16" xr:uid="{00000000-0005-0000-0000-00001A000000}"/>
    <cellStyle name="xl30 2" xfId="53" xr:uid="{00000000-0005-0000-0000-00001B000000}"/>
    <cellStyle name="xl31" xfId="17" xr:uid="{00000000-0005-0000-0000-00001C000000}"/>
    <cellStyle name="xl31 2" xfId="95" xr:uid="{00000000-0005-0000-0000-00001D000000}"/>
    <cellStyle name="xl32" xfId="18" xr:uid="{00000000-0005-0000-0000-00001E000000}"/>
    <cellStyle name="xl32 2" xfId="84" xr:uid="{00000000-0005-0000-0000-00001F000000}"/>
    <cellStyle name="xl33" xfId="19" xr:uid="{00000000-0005-0000-0000-000020000000}"/>
    <cellStyle name="xl33 2" xfId="58" xr:uid="{00000000-0005-0000-0000-000021000000}"/>
    <cellStyle name="xl34" xfId="20" xr:uid="{00000000-0005-0000-0000-000022000000}"/>
    <cellStyle name="xl34 2" xfId="94" xr:uid="{00000000-0005-0000-0000-000023000000}"/>
    <cellStyle name="xl35" xfId="21" xr:uid="{00000000-0005-0000-0000-000024000000}"/>
    <cellStyle name="xl35 2" xfId="83" xr:uid="{00000000-0005-0000-0000-000025000000}"/>
    <cellStyle name="xl36" xfId="22" xr:uid="{00000000-0005-0000-0000-000026000000}"/>
    <cellStyle name="xl36 2" xfId="93" xr:uid="{00000000-0005-0000-0000-000027000000}"/>
    <cellStyle name="xl37" xfId="23" xr:uid="{00000000-0005-0000-0000-000028000000}"/>
    <cellStyle name="xl37 2" xfId="51" xr:uid="{00000000-0005-0000-0000-000029000000}"/>
    <cellStyle name="xl38" xfId="24" xr:uid="{00000000-0005-0000-0000-00002A000000}"/>
    <cellStyle name="xl38 2" xfId="66" xr:uid="{00000000-0005-0000-0000-00002B000000}"/>
    <cellStyle name="xl39" xfId="25" xr:uid="{00000000-0005-0000-0000-00002C000000}"/>
    <cellStyle name="xl39 2" xfId="82" xr:uid="{00000000-0005-0000-0000-00002D000000}"/>
    <cellStyle name="xl40" xfId="26" xr:uid="{00000000-0005-0000-0000-00002E000000}"/>
    <cellStyle name="xl40 2" xfId="68" xr:uid="{00000000-0005-0000-0000-00002F000000}"/>
    <cellStyle name="xl41" xfId="27" xr:uid="{00000000-0005-0000-0000-000030000000}"/>
    <cellStyle name="xl41 2" xfId="65" xr:uid="{00000000-0005-0000-0000-000031000000}"/>
    <cellStyle name="xl42" xfId="28" xr:uid="{00000000-0005-0000-0000-000032000000}"/>
    <cellStyle name="xl42 2" xfId="90" xr:uid="{00000000-0005-0000-0000-000033000000}"/>
    <cellStyle name="xl43" xfId="29" xr:uid="{00000000-0005-0000-0000-000034000000}"/>
    <cellStyle name="xl43 2" xfId="81" xr:uid="{00000000-0005-0000-0000-000035000000}"/>
    <cellStyle name="xl44" xfId="30" xr:uid="{00000000-0005-0000-0000-000036000000}"/>
    <cellStyle name="xl44 2" xfId="80" xr:uid="{00000000-0005-0000-0000-000037000000}"/>
    <cellStyle name="xl45" xfId="31" xr:uid="{00000000-0005-0000-0000-000038000000}"/>
    <cellStyle name="xl45 2" xfId="79" xr:uid="{00000000-0005-0000-0000-000039000000}"/>
    <cellStyle name="xl46" xfId="32" xr:uid="{00000000-0005-0000-0000-00003A000000}"/>
    <cellStyle name="xl46 2" xfId="78" xr:uid="{00000000-0005-0000-0000-00003B000000}"/>
    <cellStyle name="xl47" xfId="33" xr:uid="{00000000-0005-0000-0000-00003C000000}"/>
    <cellStyle name="xl47 2" xfId="77" xr:uid="{00000000-0005-0000-0000-00003D000000}"/>
    <cellStyle name="xl48" xfId="76" xr:uid="{00000000-0005-0000-0000-00003E000000}"/>
    <cellStyle name="xl49" xfId="75" xr:uid="{00000000-0005-0000-0000-00003F000000}"/>
    <cellStyle name="xl50" xfId="74" xr:uid="{00000000-0005-0000-0000-000040000000}"/>
    <cellStyle name="xl51" xfId="73" xr:uid="{00000000-0005-0000-0000-000041000000}"/>
    <cellStyle name="xl52" xfId="72" xr:uid="{00000000-0005-0000-0000-000042000000}"/>
    <cellStyle name="xl53" xfId="71" xr:uid="{00000000-0005-0000-0000-000043000000}"/>
    <cellStyle name="xl54" xfId="63" xr:uid="{00000000-0005-0000-0000-000044000000}"/>
    <cellStyle name="xl55" xfId="67" xr:uid="{00000000-0005-0000-0000-000045000000}"/>
    <cellStyle name="xl56" xfId="64" xr:uid="{00000000-0005-0000-0000-000046000000}"/>
    <cellStyle name="xl57" xfId="88" xr:uid="{00000000-0005-0000-0000-000047000000}"/>
    <cellStyle name="xl58" xfId="87" xr:uid="{00000000-0005-0000-0000-000048000000}"/>
    <cellStyle name="xl59" xfId="86" xr:uid="{00000000-0005-0000-0000-000049000000}"/>
    <cellStyle name="xl60" xfId="57" xr:uid="{00000000-0005-0000-0000-00004A000000}"/>
    <cellStyle name="xl61" xfId="70" xr:uid="{00000000-0005-0000-0000-00004B000000}"/>
    <cellStyle name="xl62" xfId="56" xr:uid="{00000000-0005-0000-0000-00004C000000}"/>
    <cellStyle name="xl63" xfId="92" xr:uid="{00000000-0005-0000-0000-00004D000000}"/>
    <cellStyle name="xl64" xfId="55" xr:uid="{00000000-0005-0000-0000-00004E000000}"/>
    <cellStyle name="xl65" xfId="54" xr:uid="{00000000-0005-0000-0000-00004F000000}"/>
    <cellStyle name="Обычный" xfId="0" builtinId="0"/>
    <cellStyle name="Обычный 10" xfId="44" xr:uid="{00000000-0005-0000-0000-000051000000}"/>
    <cellStyle name="Обычный 2" xfId="34" xr:uid="{00000000-0005-0000-0000-000052000000}"/>
    <cellStyle name="Обычный 2 2" xfId="45" xr:uid="{00000000-0005-0000-0000-000053000000}"/>
    <cellStyle name="Обычный 3" xfId="35" xr:uid="{00000000-0005-0000-0000-000054000000}"/>
    <cellStyle name="Обычный 3 2" xfId="46" xr:uid="{00000000-0005-0000-0000-000055000000}"/>
    <cellStyle name="Обычный 4" xfId="1" xr:uid="{00000000-0005-0000-0000-000056000000}"/>
    <cellStyle name="Обычный 4 2" xfId="47" xr:uid="{00000000-0005-0000-0000-000057000000}"/>
    <cellStyle name="Обычный 5" xfId="42" xr:uid="{00000000-0005-0000-0000-000058000000}"/>
    <cellStyle name="Обычный 5 2" xfId="52" xr:uid="{00000000-0005-0000-0000-000059000000}"/>
    <cellStyle name="Обычный 6" xfId="99" xr:uid="{00000000-0005-0000-0000-00005A000000}"/>
    <cellStyle name="Процентный" xfId="100" builtinId="5"/>
    <cellStyle name="Процентный 2" xfId="48" xr:uid="{00000000-0005-0000-0000-00005C000000}"/>
    <cellStyle name="Процентный 3" xfId="49" xr:uid="{00000000-0005-0000-0000-00005D000000}"/>
    <cellStyle name="Стиль 1" xfId="36" xr:uid="{00000000-0005-0000-0000-00005E000000}"/>
    <cellStyle name="Стиль 2" xfId="37" xr:uid="{00000000-0005-0000-0000-00005F000000}"/>
    <cellStyle name="Стиль 3" xfId="38" xr:uid="{00000000-0005-0000-0000-000060000000}"/>
    <cellStyle name="Стиль 4" xfId="39" xr:uid="{00000000-0005-0000-0000-000061000000}"/>
    <cellStyle name="Стиль 5" xfId="40" xr:uid="{00000000-0005-0000-0000-000062000000}"/>
    <cellStyle name="Стиль 6" xfId="41" xr:uid="{00000000-0005-0000-0000-000063000000}"/>
    <cellStyle name="Финансовый 2" xfId="50" xr:uid="{00000000-0005-0000-0000-000064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9"/>
  <sheetViews>
    <sheetView tabSelected="1" zoomScale="80" zoomScaleNormal="80" workbookViewId="0">
      <pane xSplit="2" ySplit="3" topLeftCell="C4" activePane="bottomRight" state="frozen"/>
      <selection pane="topRight" activeCell="C1" sqref="C1"/>
      <selection pane="bottomLeft" activeCell="A6" sqref="A6"/>
      <selection pane="bottomRight" activeCell="F25" sqref="F25"/>
    </sheetView>
  </sheetViews>
  <sheetFormatPr defaultRowHeight="15" x14ac:dyDescent="0.25"/>
  <cols>
    <col min="1" max="1" width="10.28515625" customWidth="1"/>
    <col min="2" max="2" width="74.42578125" customWidth="1"/>
    <col min="3" max="3" width="16.85546875" style="40" customWidth="1"/>
    <col min="4" max="5" width="16.42578125" style="40" customWidth="1"/>
    <col min="6" max="6" width="16.42578125" customWidth="1"/>
    <col min="7" max="7" width="16.140625" customWidth="1"/>
    <col min="8" max="8" width="13.85546875" customWidth="1"/>
    <col min="9" max="9" width="17.5703125" customWidth="1"/>
    <col min="10" max="10" width="15.28515625" customWidth="1"/>
    <col min="11" max="11" width="19.28515625" customWidth="1"/>
  </cols>
  <sheetData>
    <row r="1" spans="1:13" ht="20.25" customHeight="1" x14ac:dyDescent="0.3">
      <c r="A1" s="1"/>
      <c r="B1" s="54" t="s">
        <v>36</v>
      </c>
      <c r="C1" s="54"/>
      <c r="D1" s="54"/>
      <c r="E1" s="54"/>
      <c r="F1" s="54"/>
      <c r="G1" s="54"/>
      <c r="H1" s="54"/>
      <c r="I1" s="54"/>
      <c r="J1" s="54"/>
    </row>
    <row r="2" spans="1:13" ht="17.25" customHeight="1" x14ac:dyDescent="0.25">
      <c r="A2" s="1"/>
      <c r="B2" s="4"/>
      <c r="C2" s="34"/>
      <c r="D2" s="34"/>
      <c r="E2" s="34"/>
      <c r="F2" s="4"/>
      <c r="G2" s="20"/>
      <c r="H2" s="5"/>
      <c r="I2" s="5"/>
      <c r="J2" s="17" t="s">
        <v>35</v>
      </c>
    </row>
    <row r="3" spans="1:13" ht="110.25" x14ac:dyDescent="0.25">
      <c r="A3" s="8" t="s">
        <v>0</v>
      </c>
      <c r="B3" s="7" t="s">
        <v>24</v>
      </c>
      <c r="C3" s="35" t="s">
        <v>37</v>
      </c>
      <c r="D3" s="41" t="s">
        <v>38</v>
      </c>
      <c r="E3" s="41" t="s">
        <v>39</v>
      </c>
      <c r="F3" s="6" t="s">
        <v>40</v>
      </c>
      <c r="G3" s="6" t="s">
        <v>41</v>
      </c>
      <c r="H3" s="9" t="s">
        <v>42</v>
      </c>
      <c r="I3" s="9" t="s">
        <v>43</v>
      </c>
      <c r="J3" s="9" t="s">
        <v>25</v>
      </c>
      <c r="M3" s="18"/>
    </row>
    <row r="4" spans="1:13" ht="15.75" x14ac:dyDescent="0.25">
      <c r="A4" s="8"/>
      <c r="B4" s="2" t="s">
        <v>23</v>
      </c>
      <c r="C4" s="36">
        <f>C5+C24</f>
        <v>1419973.2</v>
      </c>
      <c r="D4" s="42">
        <f t="shared" ref="D4:E4" si="0">D5+D24</f>
        <v>2422795.9</v>
      </c>
      <c r="E4" s="42">
        <f t="shared" si="0"/>
        <v>1529599.3</v>
      </c>
      <c r="F4" s="27">
        <f t="shared" ref="F4:H4" si="1">F5+F25</f>
        <v>2396399</v>
      </c>
      <c r="G4" s="23">
        <f>F4/C4*100%</f>
        <v>1.6876367807505099</v>
      </c>
      <c r="H4" s="12">
        <f t="shared" si="1"/>
        <v>841914</v>
      </c>
      <c r="I4" s="11">
        <f>H4/F4*100%</f>
        <v>0.35132463333526681</v>
      </c>
      <c r="J4" s="9"/>
    </row>
    <row r="5" spans="1:13" ht="15.75" x14ac:dyDescent="0.25">
      <c r="A5" s="3">
        <v>10000</v>
      </c>
      <c r="B5" s="2" t="s">
        <v>18</v>
      </c>
      <c r="C5" s="37">
        <v>194404</v>
      </c>
      <c r="D5" s="43">
        <f t="shared" ref="D5:E5" si="2">D6+D7+D9+D10+D11+D12+D13+D14+D15+D16+D17+D18+D19+D20+D21+D22+D23</f>
        <v>196329.5</v>
      </c>
      <c r="E5" s="43">
        <f t="shared" si="2"/>
        <v>156927.30000000002</v>
      </c>
      <c r="F5" s="21">
        <f t="shared" ref="F5" si="3">F6+F7+F9+F10+F11+F12+F13+F14+F15+F16+F17+F18+F19+F20+F21+F22+F23</f>
        <v>201590</v>
      </c>
      <c r="G5" s="23">
        <f t="shared" ref="G5:G36" si="4">F5/C5*100%</f>
        <v>1.0369642599946503</v>
      </c>
      <c r="H5" s="22">
        <f>H6+H7+H9+H10+H11+H12+H13+H14+H15+H16+H17+H18+H19+H20+H21+H22+H23</f>
        <v>195649</v>
      </c>
      <c r="I5" s="32">
        <f t="shared" ref="I5:I32" si="5">H5/F5*100%</f>
        <v>0.97052929212758565</v>
      </c>
      <c r="J5" s="3"/>
    </row>
    <row r="6" spans="1:13" ht="18" customHeight="1" x14ac:dyDescent="0.25">
      <c r="A6" s="3">
        <v>10102</v>
      </c>
      <c r="B6" s="2" t="s">
        <v>17</v>
      </c>
      <c r="C6" s="37">
        <v>126504.5</v>
      </c>
      <c r="D6" s="44">
        <v>138875.5</v>
      </c>
      <c r="E6" s="44">
        <v>104180.2</v>
      </c>
      <c r="F6" s="28">
        <v>138900</v>
      </c>
      <c r="G6" s="23">
        <f t="shared" si="4"/>
        <v>1.0979846566722924</v>
      </c>
      <c r="H6" s="12">
        <v>146992</v>
      </c>
      <c r="I6" s="32">
        <f t="shared" si="5"/>
        <v>1.0582577393808494</v>
      </c>
      <c r="J6" s="2"/>
    </row>
    <row r="7" spans="1:13" ht="30" x14ac:dyDescent="0.25">
      <c r="A7" s="3">
        <v>10302</v>
      </c>
      <c r="B7" s="2" t="s">
        <v>21</v>
      </c>
      <c r="C7" s="37">
        <v>17498.8</v>
      </c>
      <c r="D7" s="45">
        <v>17473</v>
      </c>
      <c r="E7" s="44">
        <v>15644</v>
      </c>
      <c r="F7" s="28">
        <f>F8</f>
        <v>19844</v>
      </c>
      <c r="G7" s="23">
        <f t="shared" si="4"/>
        <v>1.134020618556701</v>
      </c>
      <c r="H7" s="12">
        <v>19871</v>
      </c>
      <c r="I7" s="32">
        <f t="shared" si="5"/>
        <v>1.0013606127796815</v>
      </c>
      <c r="J7" s="3"/>
    </row>
    <row r="8" spans="1:13" ht="15.75" x14ac:dyDescent="0.25">
      <c r="A8" s="3"/>
      <c r="B8" s="2" t="s">
        <v>22</v>
      </c>
      <c r="C8" s="37">
        <v>17498.8</v>
      </c>
      <c r="D8" s="44">
        <v>17473</v>
      </c>
      <c r="E8" s="44"/>
      <c r="F8" s="28">
        <v>19844</v>
      </c>
      <c r="G8" s="23">
        <f t="shared" si="4"/>
        <v>1.134020618556701</v>
      </c>
      <c r="H8" s="12">
        <v>19871</v>
      </c>
      <c r="I8" s="32">
        <f t="shared" si="5"/>
        <v>1.0013606127796815</v>
      </c>
      <c r="J8" s="14"/>
    </row>
    <row r="9" spans="1:13" ht="30" x14ac:dyDescent="0.25">
      <c r="A9" s="3">
        <v>10501</v>
      </c>
      <c r="B9" s="2" t="s">
        <v>16</v>
      </c>
      <c r="C9" s="37">
        <v>11998</v>
      </c>
      <c r="D9" s="44">
        <v>12343</v>
      </c>
      <c r="E9" s="44">
        <v>13534.3</v>
      </c>
      <c r="F9" s="28">
        <v>13700</v>
      </c>
      <c r="G9" s="23">
        <f t="shared" si="4"/>
        <v>1.1418569761626938</v>
      </c>
      <c r="H9" s="12">
        <v>11412</v>
      </c>
      <c r="I9" s="32">
        <f t="shared" si="5"/>
        <v>0.83299270072992704</v>
      </c>
      <c r="J9" s="2"/>
    </row>
    <row r="10" spans="1:13" ht="15.75" x14ac:dyDescent="0.25">
      <c r="A10" s="3">
        <v>10502</v>
      </c>
      <c r="B10" s="2" t="s">
        <v>15</v>
      </c>
      <c r="C10" s="37">
        <v>-90.1</v>
      </c>
      <c r="D10" s="44"/>
      <c r="E10" s="44">
        <v>21.4</v>
      </c>
      <c r="F10" s="28"/>
      <c r="G10" s="23">
        <f t="shared" si="4"/>
        <v>0</v>
      </c>
      <c r="H10" s="12">
        <v>0</v>
      </c>
      <c r="I10" s="32" t="e">
        <f t="shared" si="5"/>
        <v>#DIV/0!</v>
      </c>
      <c r="J10" s="3"/>
    </row>
    <row r="11" spans="1:13" ht="15.75" x14ac:dyDescent="0.25">
      <c r="A11" s="3">
        <v>10503</v>
      </c>
      <c r="B11" s="2" t="s">
        <v>14</v>
      </c>
      <c r="C11" s="37">
        <v>40.6</v>
      </c>
      <c r="D11" s="44">
        <v>38</v>
      </c>
      <c r="E11" s="44">
        <v>26.9</v>
      </c>
      <c r="F11" s="28">
        <v>38</v>
      </c>
      <c r="G11" s="23">
        <f t="shared" si="4"/>
        <v>0.93596059113300489</v>
      </c>
      <c r="H11" s="12">
        <v>20</v>
      </c>
      <c r="I11" s="32">
        <f t="shared" si="5"/>
        <v>0.52631578947368418</v>
      </c>
      <c r="J11" s="3"/>
    </row>
    <row r="12" spans="1:13" ht="30" x14ac:dyDescent="0.25">
      <c r="A12" s="3">
        <v>10504</v>
      </c>
      <c r="B12" s="15" t="s">
        <v>27</v>
      </c>
      <c r="C12" s="37">
        <v>627.6</v>
      </c>
      <c r="D12" s="44">
        <v>3154</v>
      </c>
      <c r="E12" s="44">
        <v>2806.5</v>
      </c>
      <c r="F12" s="28">
        <v>2900</v>
      </c>
      <c r="G12" s="23">
        <f t="shared" si="4"/>
        <v>4.6207775653282344</v>
      </c>
      <c r="H12" s="12">
        <v>3311</v>
      </c>
      <c r="I12" s="32">
        <f t="shared" si="5"/>
        <v>1.1417241379310346</v>
      </c>
      <c r="J12" s="3"/>
    </row>
    <row r="13" spans="1:13" ht="15.75" x14ac:dyDescent="0.25">
      <c r="A13" s="3">
        <v>10601</v>
      </c>
      <c r="B13" s="2" t="s">
        <v>13</v>
      </c>
      <c r="C13" s="37">
        <v>0</v>
      </c>
      <c r="D13" s="44">
        <v>0</v>
      </c>
      <c r="E13" s="44">
        <v>0</v>
      </c>
      <c r="F13" s="28"/>
      <c r="G13" s="23" t="e">
        <f t="shared" si="4"/>
        <v>#DIV/0!</v>
      </c>
      <c r="H13" s="12">
        <v>0</v>
      </c>
      <c r="I13" s="32"/>
      <c r="J13" s="3"/>
    </row>
    <row r="14" spans="1:13" ht="15.75" x14ac:dyDescent="0.25">
      <c r="A14" s="3">
        <v>10606</v>
      </c>
      <c r="B14" s="2" t="s">
        <v>12</v>
      </c>
      <c r="C14" s="37">
        <v>0</v>
      </c>
      <c r="D14" s="44">
        <v>0</v>
      </c>
      <c r="E14" s="44">
        <v>0</v>
      </c>
      <c r="F14" s="28"/>
      <c r="G14" s="23" t="e">
        <f t="shared" si="4"/>
        <v>#DIV/0!</v>
      </c>
      <c r="H14" s="12">
        <v>0</v>
      </c>
      <c r="I14" s="32"/>
      <c r="J14" s="3"/>
    </row>
    <row r="15" spans="1:13" ht="15.75" x14ac:dyDescent="0.25">
      <c r="A15" s="3">
        <v>10800</v>
      </c>
      <c r="B15" s="2" t="s">
        <v>11</v>
      </c>
      <c r="C15" s="37">
        <v>3578</v>
      </c>
      <c r="D15" s="44">
        <v>3904</v>
      </c>
      <c r="E15" s="44">
        <v>3848.7</v>
      </c>
      <c r="F15" s="28">
        <v>4100</v>
      </c>
      <c r="G15" s="23">
        <f t="shared" si="4"/>
        <v>1.145891559530464</v>
      </c>
      <c r="H15" s="12">
        <v>3768</v>
      </c>
      <c r="I15" s="32">
        <f t="shared" si="5"/>
        <v>0.91902439024390248</v>
      </c>
      <c r="J15" s="3"/>
    </row>
    <row r="16" spans="1:13" ht="30" x14ac:dyDescent="0.25">
      <c r="A16" s="3">
        <v>10900</v>
      </c>
      <c r="B16" s="16" t="s">
        <v>28</v>
      </c>
      <c r="C16" s="37">
        <v>0</v>
      </c>
      <c r="D16" s="44">
        <v>0</v>
      </c>
      <c r="E16" s="44">
        <v>0</v>
      </c>
      <c r="F16" s="28"/>
      <c r="G16" s="23" t="e">
        <f t="shared" si="4"/>
        <v>#DIV/0!</v>
      </c>
      <c r="H16" s="12">
        <v>0</v>
      </c>
      <c r="I16" s="32"/>
      <c r="J16" s="3"/>
    </row>
    <row r="17" spans="1:10" ht="30" x14ac:dyDescent="0.25">
      <c r="A17" s="3">
        <v>11100</v>
      </c>
      <c r="B17" s="16" t="s">
        <v>29</v>
      </c>
      <c r="C17" s="37">
        <v>8048</v>
      </c>
      <c r="D17" s="44">
        <v>5800</v>
      </c>
      <c r="E17" s="44">
        <v>6273.9</v>
      </c>
      <c r="F17" s="28">
        <v>6560</v>
      </c>
      <c r="G17" s="23">
        <f t="shared" si="4"/>
        <v>0.81510934393638168</v>
      </c>
      <c r="H17" s="12">
        <v>5950</v>
      </c>
      <c r="I17" s="32">
        <f t="shared" si="5"/>
        <v>0.90701219512195119</v>
      </c>
      <c r="J17" s="3"/>
    </row>
    <row r="18" spans="1:10" ht="15.75" x14ac:dyDescent="0.25">
      <c r="A18" s="3">
        <v>11200</v>
      </c>
      <c r="B18" s="16" t="s">
        <v>30</v>
      </c>
      <c r="C18" s="37">
        <v>2700</v>
      </c>
      <c r="D18" s="44">
        <v>2019</v>
      </c>
      <c r="E18" s="44">
        <v>1681.2</v>
      </c>
      <c r="F18" s="28">
        <v>2019</v>
      </c>
      <c r="G18" s="23">
        <f t="shared" si="4"/>
        <v>0.74777777777777776</v>
      </c>
      <c r="H18" s="12">
        <v>1723</v>
      </c>
      <c r="I18" s="32">
        <f t="shared" si="5"/>
        <v>0.8533927686973749</v>
      </c>
      <c r="J18" s="3"/>
    </row>
    <row r="19" spans="1:10" ht="28.5" customHeight="1" x14ac:dyDescent="0.25">
      <c r="A19" s="3">
        <v>11300</v>
      </c>
      <c r="B19" s="16" t="s">
        <v>31</v>
      </c>
      <c r="C19" s="37">
        <v>373</v>
      </c>
      <c r="D19" s="44">
        <v>0</v>
      </c>
      <c r="E19" s="44">
        <v>0</v>
      </c>
      <c r="F19" s="28"/>
      <c r="G19" s="23">
        <f t="shared" si="4"/>
        <v>0</v>
      </c>
      <c r="H19" s="12">
        <v>0</v>
      </c>
      <c r="I19" s="32" t="e">
        <f t="shared" si="5"/>
        <v>#DIV/0!</v>
      </c>
      <c r="J19" s="3"/>
    </row>
    <row r="20" spans="1:10" ht="28.5" customHeight="1" x14ac:dyDescent="0.25">
      <c r="A20" s="3">
        <v>11400</v>
      </c>
      <c r="B20" s="16" t="s">
        <v>32</v>
      </c>
      <c r="C20" s="37">
        <v>21879</v>
      </c>
      <c r="D20" s="44">
        <v>12005</v>
      </c>
      <c r="E20" s="44">
        <v>7134.7</v>
      </c>
      <c r="F20" s="29">
        <v>11719</v>
      </c>
      <c r="G20" s="23">
        <f t="shared" si="4"/>
        <v>0.53562777092188862</v>
      </c>
      <c r="H20" s="12">
        <v>840</v>
      </c>
      <c r="I20" s="32">
        <f t="shared" si="5"/>
        <v>7.1678470859288329E-2</v>
      </c>
      <c r="J20" s="3"/>
    </row>
    <row r="21" spans="1:10" ht="16.5" customHeight="1" x14ac:dyDescent="0.25">
      <c r="A21" s="3">
        <v>11500</v>
      </c>
      <c r="B21" s="16" t="s">
        <v>33</v>
      </c>
      <c r="C21" s="37">
        <v>0</v>
      </c>
      <c r="D21" s="44">
        <v>0</v>
      </c>
      <c r="E21" s="44">
        <v>0</v>
      </c>
      <c r="F21" s="28"/>
      <c r="G21" s="23" t="e">
        <f t="shared" si="4"/>
        <v>#DIV/0!</v>
      </c>
      <c r="H21" s="12">
        <v>0</v>
      </c>
      <c r="I21" s="32"/>
      <c r="J21" s="3"/>
    </row>
    <row r="22" spans="1:10" ht="16.5" customHeight="1" x14ac:dyDescent="0.25">
      <c r="A22" s="3">
        <v>11600</v>
      </c>
      <c r="B22" s="16" t="s">
        <v>34</v>
      </c>
      <c r="C22" s="37">
        <v>1257</v>
      </c>
      <c r="D22" s="44">
        <v>718</v>
      </c>
      <c r="E22" s="44">
        <v>1753.6</v>
      </c>
      <c r="F22" s="29">
        <v>1810</v>
      </c>
      <c r="G22" s="23">
        <f t="shared" si="4"/>
        <v>1.4399363564041368</v>
      </c>
      <c r="H22" s="12">
        <v>1762</v>
      </c>
      <c r="I22" s="32">
        <f t="shared" si="5"/>
        <v>0.97348066298342539</v>
      </c>
      <c r="J22" s="3"/>
    </row>
    <row r="23" spans="1:10" ht="15.75" x14ac:dyDescent="0.25">
      <c r="A23" s="3">
        <v>11700</v>
      </c>
      <c r="B23" s="2" t="s">
        <v>10</v>
      </c>
      <c r="C23" s="37">
        <v>-10</v>
      </c>
      <c r="D23" s="44">
        <v>0</v>
      </c>
      <c r="E23" s="44">
        <v>21.9</v>
      </c>
      <c r="F23" s="29"/>
      <c r="G23" s="23">
        <f t="shared" si="4"/>
        <v>0</v>
      </c>
      <c r="H23" s="12">
        <v>0</v>
      </c>
      <c r="I23" s="32" t="e">
        <f t="shared" si="5"/>
        <v>#DIV/0!</v>
      </c>
      <c r="J23" s="3"/>
    </row>
    <row r="24" spans="1:10" ht="15.75" x14ac:dyDescent="0.25">
      <c r="A24" s="3">
        <v>20000</v>
      </c>
      <c r="B24" s="2" t="s">
        <v>9</v>
      </c>
      <c r="C24" s="37">
        <f>C25+C34+C35+C36+C37</f>
        <v>1225569.2</v>
      </c>
      <c r="D24" s="46">
        <f>D25+D34+D35+D36</f>
        <v>2226466.4</v>
      </c>
      <c r="E24" s="43">
        <f>E25+E34+E35+E36+E37</f>
        <v>1372672</v>
      </c>
      <c r="F24" s="21">
        <f t="shared" ref="F24:H24" si="6">F25+F34+F35+F36</f>
        <v>2194865</v>
      </c>
      <c r="G24" s="23">
        <f t="shared" si="4"/>
        <v>1.7908943860534354</v>
      </c>
      <c r="H24" s="21">
        <f t="shared" si="6"/>
        <v>646265</v>
      </c>
      <c r="I24" s="32">
        <f t="shared" si="5"/>
        <v>0.29444407742617429</v>
      </c>
      <c r="J24" s="3"/>
    </row>
    <row r="25" spans="1:10" ht="30" x14ac:dyDescent="0.25">
      <c r="A25" s="3">
        <v>20200</v>
      </c>
      <c r="B25" s="2" t="s">
        <v>8</v>
      </c>
      <c r="C25" s="37">
        <f>C26+C30+C31+C32+C33</f>
        <v>1225262.2</v>
      </c>
      <c r="D25" s="43">
        <f>D26+D30+D31+D32+D33</f>
        <v>2226466.4</v>
      </c>
      <c r="E25" s="43">
        <f>E26+E30+E31+E32+E33</f>
        <v>1372620</v>
      </c>
      <c r="F25" s="21">
        <f t="shared" ref="F25:H25" si="7">F26+F30+F31+F32+F33</f>
        <v>2194809</v>
      </c>
      <c r="G25" s="23">
        <f t="shared" si="4"/>
        <v>1.7912974055675595</v>
      </c>
      <c r="H25" s="21">
        <f t="shared" si="7"/>
        <v>646265</v>
      </c>
      <c r="I25" s="32">
        <f t="shared" si="5"/>
        <v>0.29445159009280536</v>
      </c>
      <c r="J25" s="3"/>
    </row>
    <row r="26" spans="1:10" ht="15" customHeight="1" x14ac:dyDescent="0.25">
      <c r="A26" s="3">
        <v>20201</v>
      </c>
      <c r="B26" s="2" t="s">
        <v>19</v>
      </c>
      <c r="C26" s="37">
        <f>C27+C28+C29</f>
        <v>168020.2</v>
      </c>
      <c r="D26" s="47">
        <v>124750</v>
      </c>
      <c r="E26" s="47">
        <f t="shared" ref="E26" si="8">E27+E28+E29</f>
        <v>118433</v>
      </c>
      <c r="F26" s="30">
        <v>124750</v>
      </c>
      <c r="G26" s="23">
        <f t="shared" si="4"/>
        <v>0.74247025060082061</v>
      </c>
      <c r="H26" s="13">
        <v>115226</v>
      </c>
      <c r="I26" s="32">
        <f t="shared" si="5"/>
        <v>0.92365531062124251</v>
      </c>
      <c r="J26" s="3"/>
    </row>
    <row r="27" spans="1:10" ht="23.25" customHeight="1" x14ac:dyDescent="0.25">
      <c r="A27" s="3"/>
      <c r="B27" s="2" t="s">
        <v>20</v>
      </c>
      <c r="C27" s="37">
        <v>100707</v>
      </c>
      <c r="D27" s="44">
        <v>95971</v>
      </c>
      <c r="E27" s="44">
        <v>87974</v>
      </c>
      <c r="F27" s="29">
        <v>95971</v>
      </c>
      <c r="G27" s="23">
        <f t="shared" si="4"/>
        <v>0.95297248453434225</v>
      </c>
      <c r="H27" s="12">
        <v>115226</v>
      </c>
      <c r="I27" s="32">
        <f t="shared" si="5"/>
        <v>1.2006335247105897</v>
      </c>
      <c r="J27" s="3"/>
    </row>
    <row r="28" spans="1:10" ht="15.75" x14ac:dyDescent="0.25">
      <c r="A28" s="3"/>
      <c r="B28" s="2" t="s">
        <v>26</v>
      </c>
      <c r="C28" s="37">
        <v>66113.2</v>
      </c>
      <c r="D28" s="44">
        <v>28779</v>
      </c>
      <c r="E28" s="44">
        <v>30459</v>
      </c>
      <c r="F28" s="29">
        <v>28779</v>
      </c>
      <c r="G28" s="23">
        <f t="shared" si="4"/>
        <v>0.43529885106151267</v>
      </c>
      <c r="H28" s="12"/>
      <c r="I28" s="32">
        <f t="shared" si="5"/>
        <v>0</v>
      </c>
      <c r="J28" s="3"/>
    </row>
    <row r="29" spans="1:10" ht="27.75" customHeight="1" x14ac:dyDescent="0.25">
      <c r="A29" s="3"/>
      <c r="B29" s="2" t="s">
        <v>44</v>
      </c>
      <c r="C29" s="37">
        <v>1200</v>
      </c>
      <c r="D29" s="44">
        <v>0</v>
      </c>
      <c r="E29" s="44">
        <v>0</v>
      </c>
      <c r="F29" s="29"/>
      <c r="G29" s="23"/>
      <c r="H29" s="12"/>
      <c r="I29" s="32"/>
      <c r="J29" s="3"/>
    </row>
    <row r="30" spans="1:10" ht="30.75" customHeight="1" x14ac:dyDescent="0.25">
      <c r="A30" s="3">
        <v>20220</v>
      </c>
      <c r="B30" s="2" t="s">
        <v>7</v>
      </c>
      <c r="C30" s="37">
        <v>727647</v>
      </c>
      <c r="D30" s="44">
        <v>1746080.5</v>
      </c>
      <c r="E30" s="44">
        <v>979939.7</v>
      </c>
      <c r="F30" s="29">
        <v>1727360</v>
      </c>
      <c r="G30" s="23">
        <f t="shared" si="4"/>
        <v>2.3738983325706009</v>
      </c>
      <c r="H30" s="12">
        <v>222491</v>
      </c>
      <c r="I30" s="32">
        <f t="shared" si="5"/>
        <v>0.12880407095220453</v>
      </c>
      <c r="J30" s="2"/>
    </row>
    <row r="31" spans="1:10" ht="15.75" customHeight="1" x14ac:dyDescent="0.25">
      <c r="A31" s="3">
        <v>20230</v>
      </c>
      <c r="B31" s="2" t="s">
        <v>6</v>
      </c>
      <c r="C31" s="37">
        <v>216339</v>
      </c>
      <c r="D31" s="44">
        <v>225307.1</v>
      </c>
      <c r="E31" s="44">
        <v>176702.7</v>
      </c>
      <c r="F31" s="29">
        <v>223516</v>
      </c>
      <c r="G31" s="23">
        <f t="shared" si="4"/>
        <v>1.033174785868475</v>
      </c>
      <c r="H31" s="12">
        <v>226050</v>
      </c>
      <c r="I31" s="32">
        <f t="shared" si="5"/>
        <v>1.0113369960092342</v>
      </c>
      <c r="J31" s="2"/>
    </row>
    <row r="32" spans="1:10" ht="15.75" customHeight="1" x14ac:dyDescent="0.25">
      <c r="A32" s="3">
        <v>20240</v>
      </c>
      <c r="B32" s="2" t="s">
        <v>5</v>
      </c>
      <c r="C32" s="37">
        <v>113256</v>
      </c>
      <c r="D32" s="44">
        <v>130328.8</v>
      </c>
      <c r="E32" s="44">
        <v>97544.6</v>
      </c>
      <c r="F32" s="28">
        <v>119183</v>
      </c>
      <c r="G32" s="23">
        <f t="shared" si="4"/>
        <v>1.0523327682418591</v>
      </c>
      <c r="H32" s="12">
        <v>82498</v>
      </c>
      <c r="I32" s="32">
        <f t="shared" si="5"/>
        <v>0.69219603466937396</v>
      </c>
      <c r="J32" s="2"/>
    </row>
    <row r="33" spans="1:10" ht="15" customHeight="1" x14ac:dyDescent="0.25">
      <c r="A33" s="3">
        <v>20290</v>
      </c>
      <c r="B33" s="2" t="s">
        <v>4</v>
      </c>
      <c r="C33" s="38">
        <v>0</v>
      </c>
      <c r="D33" s="44">
        <v>0</v>
      </c>
      <c r="E33" s="44">
        <v>0</v>
      </c>
      <c r="F33" s="28"/>
      <c r="G33" s="23" t="e">
        <f t="shared" si="4"/>
        <v>#DIV/0!</v>
      </c>
      <c r="H33" s="12"/>
      <c r="I33" s="32"/>
      <c r="J33" s="2"/>
    </row>
    <row r="34" spans="1:10" ht="30" x14ac:dyDescent="0.25">
      <c r="A34" s="3">
        <v>20300</v>
      </c>
      <c r="B34" s="2" t="s">
        <v>3</v>
      </c>
      <c r="C34" s="38">
        <v>0</v>
      </c>
      <c r="D34" s="44">
        <v>0</v>
      </c>
      <c r="E34" s="44">
        <v>0</v>
      </c>
      <c r="F34" s="28"/>
      <c r="G34" s="23"/>
      <c r="H34" s="12"/>
      <c r="I34" s="32"/>
      <c r="J34" s="2"/>
    </row>
    <row r="35" spans="1:10" ht="30" x14ac:dyDescent="0.25">
      <c r="A35" s="3">
        <v>20400</v>
      </c>
      <c r="B35" s="2" t="s">
        <v>2</v>
      </c>
      <c r="C35" s="38">
        <v>0</v>
      </c>
      <c r="D35" s="44">
        <v>0</v>
      </c>
      <c r="E35" s="50">
        <v>0</v>
      </c>
      <c r="F35" s="31"/>
      <c r="G35" s="23"/>
      <c r="H35" s="10"/>
      <c r="I35" s="32"/>
      <c r="J35" s="3"/>
    </row>
    <row r="36" spans="1:10" ht="15.75" x14ac:dyDescent="0.25">
      <c r="A36" s="3">
        <v>20700</v>
      </c>
      <c r="B36" s="2" t="s">
        <v>1</v>
      </c>
      <c r="C36" s="38">
        <v>662</v>
      </c>
      <c r="D36" s="44">
        <v>0</v>
      </c>
      <c r="E36" s="50">
        <v>56</v>
      </c>
      <c r="F36" s="31">
        <v>56</v>
      </c>
      <c r="G36" s="23">
        <f t="shared" si="4"/>
        <v>8.4592145015105744E-2</v>
      </c>
      <c r="H36" s="10"/>
      <c r="I36" s="32"/>
      <c r="J36" s="3"/>
    </row>
    <row r="37" spans="1:10" ht="75" x14ac:dyDescent="0.25">
      <c r="A37" s="49">
        <v>20800</v>
      </c>
      <c r="B37" s="24" t="s">
        <v>45</v>
      </c>
      <c r="C37" s="39">
        <v>-355</v>
      </c>
      <c r="D37" s="48">
        <v>0</v>
      </c>
      <c r="E37" s="51">
        <v>-4</v>
      </c>
      <c r="F37" s="25"/>
      <c r="G37" s="26"/>
      <c r="H37" s="26"/>
      <c r="I37" s="33"/>
      <c r="J37" s="26"/>
    </row>
    <row r="39" spans="1:10" x14ac:dyDescent="0.25">
      <c r="C39" s="53"/>
      <c r="D39" s="53"/>
      <c r="E39" s="52"/>
      <c r="F39" s="19"/>
      <c r="G39" s="19"/>
    </row>
  </sheetData>
  <mergeCells count="2">
    <mergeCell ref="C39:D39"/>
    <mergeCell ref="B1:J1"/>
  </mergeCells>
  <pageMargins left="0.82677165354330717" right="0.23622047244094491" top="0.15748031496062992" bottom="0.15748031496062992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1 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ФИРСОВА ЛЮДМИЛА ВЛАДИМИРОВНА</dc:creator>
  <cp:lastModifiedBy>PC</cp:lastModifiedBy>
  <cp:lastPrinted>2024-11-11T05:41:44Z</cp:lastPrinted>
  <dcterms:created xsi:type="dcterms:W3CDTF">2017-08-31T14:26:51Z</dcterms:created>
  <dcterms:modified xsi:type="dcterms:W3CDTF">2024-11-11T05:42:19Z</dcterms:modified>
</cp:coreProperties>
</file>